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IDOR\Datos\Usuarios\Datos\ENTREGA A SOCIOS\ENTREGAS CORRECTAS\65 socios_Desde 2019\IMensual_base 65 empresas\ABRIL 2019\ABRIL CORRECTO V2\"/>
    </mc:Choice>
  </mc:AlternateContent>
  <bookViews>
    <workbookView xWindow="0" yWindow="0" windowWidth="20730" windowHeight="11760" tabRatio="934" activeTab="16"/>
  </bookViews>
  <sheets>
    <sheet name="Enero 2019" sheetId="117" r:id="rId1"/>
    <sheet name="Febrero 2019" sheetId="51" r:id="rId2"/>
    <sheet name="Marzo 2019" sheetId="118" r:id="rId3"/>
    <sheet name="ITR19" sheetId="119" r:id="rId4"/>
    <sheet name="Abril 2019" sheetId="120" r:id="rId5"/>
    <sheet name="Mayo 2019" sheetId="121" r:id="rId6"/>
    <sheet name="Junio 2019" sheetId="122" r:id="rId7"/>
    <sheet name="IITR19" sheetId="123" r:id="rId8"/>
    <sheet name="Julio 2019" sheetId="124" r:id="rId9"/>
    <sheet name="Agosto 2019" sheetId="125" r:id="rId10"/>
    <sheet name="Septiembre 2019" sheetId="126" r:id="rId11"/>
    <sheet name="IIITR2019" sheetId="127" r:id="rId12"/>
    <sheet name="Octubre 2019" sheetId="128" r:id="rId13"/>
    <sheet name="Noviembre 2019" sheetId="129" r:id="rId14"/>
    <sheet name="Diciembre 2019" sheetId="130" r:id="rId15"/>
    <sheet name="IVTR2019" sheetId="131" r:id="rId16"/>
    <sheet name="Año 2019" sheetId="14" r:id="rId17"/>
    <sheet name="check" sheetId="132" state="hidden" r:id="rId18"/>
  </sheets>
  <definedNames>
    <definedName name="_xlnm.Print_Area" localSheetId="16">'Año 2019'!$A$1:$N$92</definedName>
    <definedName name="_xlnm.Print_Area" localSheetId="0">'Enero 2019'!$A$1:$N$92</definedName>
    <definedName name="_xlnm.Print_Area" localSheetId="1">'Febrero 2019'!$A$1:$N$92</definedName>
  </definedNames>
  <calcPr calcId="152511"/>
</workbook>
</file>

<file path=xl/calcChain.xml><?xml version="1.0" encoding="utf-8"?>
<calcChain xmlns="http://schemas.openxmlformats.org/spreadsheetml/2006/main">
  <c r="D90" i="132" l="1"/>
  <c r="C90" i="132"/>
  <c r="B90" i="132"/>
  <c r="D87" i="132"/>
  <c r="C87" i="132"/>
  <c r="B87" i="132"/>
  <c r="D86" i="132"/>
  <c r="C86" i="132"/>
  <c r="B86" i="132"/>
  <c r="D85" i="132"/>
  <c r="C85" i="132"/>
  <c r="B85" i="132"/>
  <c r="D82" i="132"/>
  <c r="C82" i="132"/>
  <c r="B82" i="132"/>
  <c r="D79" i="132"/>
  <c r="C79" i="132"/>
  <c r="B79" i="132"/>
  <c r="D76" i="132"/>
  <c r="C76" i="132"/>
  <c r="B76" i="132"/>
  <c r="D73" i="132"/>
  <c r="C73" i="132"/>
  <c r="B73" i="132"/>
  <c r="D72" i="132"/>
  <c r="C72" i="132"/>
  <c r="B72" i="132"/>
  <c r="D71" i="132"/>
  <c r="C71" i="132"/>
  <c r="B71" i="132"/>
  <c r="D70" i="132"/>
  <c r="C70" i="132"/>
  <c r="B70" i="132"/>
  <c r="D67" i="132"/>
  <c r="C67" i="132"/>
  <c r="B67" i="132"/>
  <c r="D66" i="132"/>
  <c r="C66" i="132"/>
  <c r="B66" i="132"/>
  <c r="D63" i="132"/>
  <c r="C63" i="132"/>
  <c r="B63" i="132"/>
  <c r="D62" i="132"/>
  <c r="C62" i="132"/>
  <c r="B62" i="132"/>
  <c r="D61" i="132"/>
  <c r="C61" i="132"/>
  <c r="B61" i="132"/>
  <c r="D58" i="132"/>
  <c r="C58" i="132"/>
  <c r="B58" i="132"/>
  <c r="D57" i="132"/>
  <c r="C57" i="132"/>
  <c r="B57" i="132"/>
  <c r="D56" i="132"/>
  <c r="C56" i="132"/>
  <c r="B56" i="132"/>
  <c r="D55" i="132"/>
  <c r="C55" i="132"/>
  <c r="B55" i="132"/>
  <c r="D52" i="132"/>
  <c r="C52" i="132"/>
  <c r="B52" i="132"/>
  <c r="D51" i="132"/>
  <c r="C51" i="132"/>
  <c r="B51" i="132"/>
  <c r="D50" i="132"/>
  <c r="C50" i="132"/>
  <c r="B50" i="132"/>
  <c r="D49" i="132"/>
  <c r="C49" i="132"/>
  <c r="B49" i="132"/>
  <c r="D48" i="132"/>
  <c r="C48" i="132"/>
  <c r="B48" i="132"/>
  <c r="D47" i="132"/>
  <c r="C47" i="132"/>
  <c r="B47" i="132"/>
  <c r="D46" i="132"/>
  <c r="C46" i="132"/>
  <c r="B46" i="132"/>
  <c r="D45" i="132"/>
  <c r="C45" i="132"/>
  <c r="B45" i="132"/>
  <c r="D44" i="132"/>
  <c r="C44" i="132"/>
  <c r="B44" i="132"/>
  <c r="D41" i="132"/>
  <c r="C41" i="132"/>
  <c r="B41" i="132"/>
  <c r="D40" i="132"/>
  <c r="C40" i="132"/>
  <c r="B40" i="132"/>
  <c r="D39" i="132"/>
  <c r="C39" i="132"/>
  <c r="B39" i="132"/>
  <c r="D38" i="132"/>
  <c r="C38" i="132"/>
  <c r="B38" i="132"/>
  <c r="D37" i="132"/>
  <c r="C37" i="132"/>
  <c r="B37" i="132"/>
  <c r="D34" i="132"/>
  <c r="C34" i="132"/>
  <c r="B34" i="132"/>
  <c r="D31" i="132"/>
  <c r="C31" i="132"/>
  <c r="B31" i="132"/>
  <c r="D30" i="132"/>
  <c r="C30" i="132"/>
  <c r="B30" i="132"/>
  <c r="D27" i="132"/>
  <c r="C27" i="132"/>
  <c r="B27" i="132"/>
  <c r="D24" i="132"/>
  <c r="C24" i="132"/>
  <c r="B24" i="132"/>
  <c r="D21" i="132"/>
  <c r="C21" i="132"/>
  <c r="B21" i="132"/>
  <c r="D20" i="132"/>
  <c r="C20" i="132"/>
  <c r="B20" i="132"/>
  <c r="D19" i="132"/>
  <c r="C19" i="132"/>
  <c r="B19" i="132"/>
  <c r="D16" i="132"/>
  <c r="C16" i="132"/>
  <c r="B16" i="132"/>
  <c r="D15" i="132"/>
  <c r="C15" i="132"/>
  <c r="B15" i="132"/>
  <c r="D14" i="132"/>
  <c r="C14" i="132"/>
  <c r="B14" i="132"/>
  <c r="D13" i="132"/>
  <c r="C13" i="132"/>
  <c r="B13" i="132"/>
  <c r="D12" i="132"/>
  <c r="C12" i="132"/>
  <c r="B12" i="132"/>
  <c r="D11" i="132"/>
  <c r="C11" i="132"/>
  <c r="B11" i="132"/>
  <c r="D10" i="132"/>
  <c r="C10" i="132"/>
  <c r="B10" i="132"/>
  <c r="D9" i="132"/>
  <c r="C9" i="132"/>
  <c r="B9" i="132"/>
  <c r="H90" i="132" l="1"/>
  <c r="G90" i="132"/>
  <c r="F90" i="132"/>
  <c r="H87" i="132"/>
  <c r="G87" i="132"/>
  <c r="F87" i="132"/>
  <c r="H86" i="132"/>
  <c r="G86" i="132"/>
  <c r="F86" i="132"/>
  <c r="H85" i="132"/>
  <c r="G85" i="132"/>
  <c r="F85" i="132"/>
  <c r="H82" i="132"/>
  <c r="G82" i="132"/>
  <c r="F82" i="132"/>
  <c r="H79" i="132"/>
  <c r="G79" i="132"/>
  <c r="F79" i="132"/>
  <c r="H76" i="132"/>
  <c r="G76" i="132"/>
  <c r="F76" i="132"/>
  <c r="H73" i="132"/>
  <c r="G73" i="132"/>
  <c r="F73" i="132"/>
  <c r="H72" i="132"/>
  <c r="G72" i="132"/>
  <c r="F72" i="132"/>
  <c r="H71" i="132"/>
  <c r="G71" i="132"/>
  <c r="F71" i="132"/>
  <c r="H70" i="132"/>
  <c r="G70" i="132"/>
  <c r="F70" i="132"/>
  <c r="H67" i="132"/>
  <c r="G67" i="132"/>
  <c r="F67" i="132"/>
  <c r="H66" i="132"/>
  <c r="G66" i="132"/>
  <c r="F66" i="132"/>
  <c r="H63" i="132"/>
  <c r="G63" i="132"/>
  <c r="F63" i="132"/>
  <c r="H62" i="132"/>
  <c r="G62" i="132"/>
  <c r="F62" i="132"/>
  <c r="H61" i="132"/>
  <c r="G61" i="132"/>
  <c r="F61" i="132"/>
  <c r="H58" i="132"/>
  <c r="G58" i="132"/>
  <c r="F58" i="132"/>
  <c r="H57" i="132"/>
  <c r="G57" i="132"/>
  <c r="F57" i="132"/>
  <c r="H56" i="132"/>
  <c r="G56" i="132"/>
  <c r="F56" i="132"/>
  <c r="H55" i="132"/>
  <c r="G55" i="132"/>
  <c r="F55" i="132"/>
  <c r="H52" i="132"/>
  <c r="G52" i="132"/>
  <c r="F52" i="132"/>
  <c r="H51" i="132"/>
  <c r="G51" i="132"/>
  <c r="F51" i="132"/>
  <c r="H50" i="132"/>
  <c r="G50" i="132"/>
  <c r="F50" i="132"/>
  <c r="H49" i="132"/>
  <c r="G49" i="132"/>
  <c r="F49" i="132"/>
  <c r="H48" i="132"/>
  <c r="G48" i="132"/>
  <c r="F48" i="132"/>
  <c r="H47" i="132"/>
  <c r="G47" i="132"/>
  <c r="F47" i="132"/>
  <c r="H46" i="132"/>
  <c r="G46" i="132"/>
  <c r="F46" i="132"/>
  <c r="H45" i="132"/>
  <c r="G45" i="132"/>
  <c r="F45" i="132"/>
  <c r="H44" i="132"/>
  <c r="G44" i="132"/>
  <c r="F44" i="132"/>
  <c r="H41" i="132"/>
  <c r="G41" i="132"/>
  <c r="F41" i="132"/>
  <c r="H40" i="132"/>
  <c r="G40" i="132"/>
  <c r="F40" i="132"/>
  <c r="H39" i="132"/>
  <c r="G39" i="132"/>
  <c r="F39" i="132"/>
  <c r="H38" i="132"/>
  <c r="G38" i="132"/>
  <c r="F38" i="132"/>
  <c r="H37" i="132"/>
  <c r="G37" i="132"/>
  <c r="F37" i="132"/>
  <c r="H34" i="132"/>
  <c r="G34" i="132"/>
  <c r="F34" i="132"/>
  <c r="H31" i="132"/>
  <c r="G31" i="132"/>
  <c r="F31" i="132"/>
  <c r="H30" i="132"/>
  <c r="G30" i="132"/>
  <c r="F30" i="132"/>
  <c r="H27" i="132"/>
  <c r="G27" i="132"/>
  <c r="F27" i="132"/>
  <c r="H24" i="132"/>
  <c r="G24" i="132"/>
  <c r="F24" i="132"/>
  <c r="H21" i="132"/>
  <c r="G21" i="132"/>
  <c r="F21" i="132"/>
  <c r="H20" i="132"/>
  <c r="G20" i="132"/>
  <c r="F20" i="132"/>
  <c r="H19" i="132"/>
  <c r="G19" i="132"/>
  <c r="F19" i="132"/>
  <c r="F10" i="132"/>
  <c r="G10" i="132"/>
  <c r="H10" i="132"/>
  <c r="F11" i="132"/>
  <c r="G11" i="132"/>
  <c r="H11" i="132"/>
  <c r="F12" i="132"/>
  <c r="G12" i="132"/>
  <c r="H12" i="132"/>
  <c r="F13" i="132"/>
  <c r="G13" i="132"/>
  <c r="H13" i="132"/>
  <c r="F14" i="132"/>
  <c r="G14" i="132"/>
  <c r="H14" i="132"/>
  <c r="F15" i="132"/>
  <c r="G15" i="132"/>
  <c r="H15" i="132"/>
  <c r="F16" i="132"/>
  <c r="G16" i="132"/>
  <c r="H16" i="132"/>
  <c r="G9" i="132"/>
  <c r="H9" i="132"/>
  <c r="F9" i="132"/>
  <c r="D89" i="132" l="1"/>
  <c r="C89" i="132"/>
  <c r="B89" i="132"/>
  <c r="B84" i="132"/>
  <c r="D81" i="132"/>
  <c r="C81" i="132"/>
  <c r="B81" i="132"/>
  <c r="D78" i="132"/>
  <c r="C78" i="132"/>
  <c r="B78" i="132"/>
  <c r="D75" i="132"/>
  <c r="C75" i="132"/>
  <c r="B75" i="132"/>
  <c r="C69" i="132"/>
  <c r="D65" i="132"/>
  <c r="C65" i="132"/>
  <c r="B60" i="132"/>
  <c r="B54" i="132"/>
  <c r="D36" i="132"/>
  <c r="D33" i="132"/>
  <c r="C33" i="132"/>
  <c r="B33" i="132"/>
  <c r="D29" i="132"/>
  <c r="C29" i="132"/>
  <c r="D26" i="132"/>
  <c r="C26" i="132"/>
  <c r="B26" i="132"/>
  <c r="D23" i="132"/>
  <c r="C23" i="132"/>
  <c r="B23" i="132"/>
  <c r="D18" i="132"/>
  <c r="C18" i="132"/>
  <c r="D8" i="132"/>
  <c r="B29" i="132" l="1"/>
  <c r="B43" i="132"/>
  <c r="C54" i="132"/>
  <c r="C60" i="132"/>
  <c r="B65" i="132"/>
  <c r="D69" i="132"/>
  <c r="C84" i="132"/>
  <c r="B8" i="132"/>
  <c r="B18" i="132"/>
  <c r="B36" i="132"/>
  <c r="C43" i="132"/>
  <c r="D54" i="132"/>
  <c r="D60" i="132"/>
  <c r="D84" i="132"/>
  <c r="C8" i="132"/>
  <c r="C36" i="132"/>
  <c r="D43" i="132"/>
  <c r="B69" i="132"/>
  <c r="D6" i="132" l="1"/>
  <c r="C6" i="132"/>
  <c r="B6" i="132"/>
</calcChain>
</file>

<file path=xl/sharedStrings.xml><?xml version="1.0" encoding="utf-8"?>
<sst xmlns="http://schemas.openxmlformats.org/spreadsheetml/2006/main" count="3929" uniqueCount="107">
  <si>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</si>
  <si>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</si>
  <si>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</si>
  <si>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</si>
  <si>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</si>
  <si>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</si>
  <si>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</si>
  <si>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</si>
  <si>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</si>
  <si>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</si>
  <si>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</si>
  <si>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</si>
  <si>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</si>
  <si>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</si>
  <si>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</si>
  <si>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</si>
  <si>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</si>
  <si>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</si>
  <si>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</si>
  <si>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</si>
  <si>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</si>
  <si>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</si>
  <si>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</si>
  <si>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</si>
  <si>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</si>
  <si>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</si>
  <si>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</si>
  <si>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</si>
  <si>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</si>
  <si>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</si>
  <si>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</si>
  <si>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</si>
  <si>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</si>
  <si>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</si>
  <si>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</si>
  <si>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</si>
  <si>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</si>
  <si>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</si>
  <si>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</si>
  <si>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</si>
  <si>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</si>
  <si>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</si>
  <si>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</si>
  <si>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</si>
  <si>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</si>
  <si>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</si>
  <si>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</si>
  <si>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</si>
  <si>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</si>
  <si>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</si>
  <si>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</si>
  <si>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</si>
  <si>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</si>
  <si>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</si>
  <si>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</si>
  <si>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</si>
  <si>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</si>
  <si>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</si>
  <si>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</si>
  <si>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</si>
  <si>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</si>
  <si>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</si>
  <si>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</si>
  <si>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</si>
  <si>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</si>
  <si>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</si>
  <si>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</si>
  <si>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</si>
  <si>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</si>
  <si>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</si>
  <si>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</si>
  <si>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</si>
  <si>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</si>
  <si>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</si>
  <si>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</si>
  <si>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</si>
  <si>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</si>
  <si>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</si>
  <si>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</si>
  <si>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</si>
  <si>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 xml:space="preserve"> TRIMESTRAL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</si>
  <si>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</si>
  <si>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</si>
  <si>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</si>
  <si>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</si>
  <si>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</si>
  <si>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</si>
  <si>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</si>
  <si>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</si>
  <si>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</si>
  <si>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</si>
  <si>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ITR18</t>
  </si>
  <si>
    <t>IITR18</t>
  </si>
  <si>
    <t>IIITR18</t>
  </si>
  <si>
    <t>IVTR18</t>
  </si>
  <si>
    <t>2019/2018</t>
  </si>
  <si>
    <t>ITR19</t>
  </si>
  <si>
    <t>ITR19/ITR18</t>
  </si>
  <si>
    <t>IITR19</t>
  </si>
  <si>
    <t>IITR19/IITR18</t>
  </si>
  <si>
    <t>IIITR19</t>
  </si>
  <si>
    <t>IIITR19/IIITR18</t>
  </si>
  <si>
    <t>IVTR19</t>
  </si>
  <si>
    <t>IVTR19/IVTR18</t>
  </si>
  <si>
    <t>Mensuales</t>
  </si>
  <si>
    <t>Trimestrales</t>
  </si>
  <si>
    <t>Cuadre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</si>
</sst>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0.0%"/>
  </numFmts>
  <fonts count="21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0"/>
      <color theme="1" tint="0.34998626667073579"/>
      <name val="HelveticaNeue LT 65 Medium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80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/>
    <xf numFmtId="164" fontId="17" fillId="3" borderId="0" xfId="0" applyNumberFormat="1" applyFont="1" applyFill="1"/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15" fillId="0" borderId="0" xfId="0" applyNumberFormat="1" applyFont="1" applyFill="1" applyAlignment="1">
      <alignment horizontal="center" vertical="center"/>
    </xf>
    <xf numFmtId="165" fontId="20" fillId="0" borderId="7" xfId="1" applyNumberFormat="1" applyFont="1" applyFill="1" applyBorder="1" applyAlignment="1">
      <alignment horizontal="center"/>
    </xf>
    <xf numFmtId="165" fontId="20" fillId="0" borderId="8" xfId="1" applyNumberFormat="1" applyFont="1" applyFill="1" applyBorder="1" applyAlignment="1">
      <alignment horizontal="center"/>
    </xf>
    <xf numFmtId="165" fontId="20" fillId="0" borderId="10" xfId="1" applyNumberFormat="1" applyFont="1" applyFill="1" applyBorder="1" applyAlignment="1">
      <alignment horizontal="center"/>
    </xf>
    <xf numFmtId="165" fontId="20" fillId="0" borderId="11" xfId="1" applyNumberFormat="1" applyFont="1" applyFill="1" applyBorder="1" applyAlignment="1">
      <alignment horizontal="center"/>
    </xf>
    <xf numFmtId="165" fontId="20" fillId="0" borderId="13" xfId="1" applyNumberFormat="1" applyFont="1" applyFill="1" applyBorder="1" applyAlignment="1">
      <alignment horizontal="center"/>
    </xf>
    <xf numFmtId="165" fontId="20" fillId="0" borderId="14" xfId="1" applyNumberFormat="1" applyFont="1" applyFill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5" fontId="10" fillId="3" borderId="7" xfId="1" applyNumberFormat="1" applyFont="1" applyFill="1" applyBorder="1" applyAlignment="1">
      <alignment horizontal="center"/>
    </xf>
    <xf numFmtId="165" fontId="10" fillId="3" borderId="8" xfId="1" applyNumberFormat="1" applyFont="1" applyFill="1" applyBorder="1" applyAlignment="1">
      <alignment horizontal="center"/>
    </xf>
    <xf numFmtId="165" fontId="10" fillId="3" borderId="10" xfId="1" applyNumberFormat="1" applyFont="1" applyFill="1" applyBorder="1" applyAlignment="1">
      <alignment horizontal="center"/>
    </xf>
    <xf numFmtId="165" fontId="10" fillId="3" borderId="11" xfId="1" applyNumberFormat="1" applyFont="1" applyFill="1" applyBorder="1" applyAlignment="1">
      <alignment horizontal="center"/>
    </xf>
    <xf numFmtId="165" fontId="10" fillId="3" borderId="13" xfId="1" applyNumberFormat="1" applyFont="1" applyFill="1" applyBorder="1" applyAlignment="1">
      <alignment horizontal="center"/>
    </xf>
    <xf numFmtId="165" fontId="10" fillId="3" borderId="14" xfId="1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center" vertical="center"/>
    </xf>
    <xf numFmtId="164" fontId="20" fillId="0" borderId="8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65" fontId="15" fillId="3" borderId="7" xfId="1" applyNumberFormat="1" applyFont="1" applyFill="1" applyBorder="1" applyAlignment="1">
      <alignment horizontal="center"/>
    </xf>
    <xf numFmtId="165" fontId="15" fillId="3" borderId="8" xfId="1" applyNumberFormat="1" applyFont="1" applyFill="1" applyBorder="1" applyAlignment="1">
      <alignment horizontal="center"/>
    </xf>
    <xf numFmtId="165" fontId="15" fillId="3" borderId="10" xfId="1" applyNumberFormat="1" applyFont="1" applyFill="1" applyBorder="1" applyAlignment="1">
      <alignment horizontal="center"/>
    </xf>
    <xf numFmtId="165" fontId="15" fillId="3" borderId="11" xfId="1" applyNumberFormat="1" applyFont="1" applyFill="1" applyBorder="1" applyAlignment="1">
      <alignment horizontal="center"/>
    </xf>
    <xf numFmtId="165" fontId="15" fillId="3" borderId="13" xfId="1" applyNumberFormat="1" applyFont="1" applyFill="1" applyBorder="1" applyAlignment="1">
      <alignment horizontal="center"/>
    </xf>
    <xf numFmtId="165" fontId="15" fillId="3" borderId="14" xfId="1" applyNumberFormat="1" applyFont="1" applyFill="1" applyBorder="1" applyAlignment="1">
      <alignment horizontal="center"/>
    </xf>
    <xf numFmtId="0" fontId="6" fillId="3" borderId="0" xfId="0" applyFont="1" applyFill="1" applyAlignment="1">
      <alignment horizontal="left"/>
    </xf>
    <xf numFmtId="165" fontId="15" fillId="0" borderId="10" xfId="1" applyNumberFormat="1" applyFont="1" applyFill="1" applyBorder="1" applyAlignment="1">
      <alignment horizontal="center"/>
    </xf>
    <xf numFmtId="165" fontId="15" fillId="0" borderId="11" xfId="1" applyNumberFormat="1" applyFont="1" applyFill="1" applyBorder="1" applyAlignment="1">
      <alignment horizontal="center"/>
    </xf>
    <xf numFmtId="165" fontId="15" fillId="0" borderId="13" xfId="1" applyNumberFormat="1" applyFont="1" applyFill="1" applyBorder="1" applyAlignment="1">
      <alignment horizontal="center"/>
    </xf>
    <xf numFmtId="165" fontId="15" fillId="0" borderId="14" xfId="1" applyNumberFormat="1" applyFont="1" applyFill="1" applyBorder="1" applyAlignment="1">
      <alignment horizontal="center"/>
    </xf>
    <xf numFmtId="165" fontId="15" fillId="0" borderId="7" xfId="1" applyNumberFormat="1" applyFont="1" applyFill="1" applyBorder="1" applyAlignment="1">
      <alignment horizontal="center"/>
    </xf>
    <xf numFmtId="165" fontId="15" fillId="0" borderId="8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  <pageSetUpPr fitToPage="1"/>
  </sheetPr>
  <dimension ref="A1:T92"/>
  <sheetViews>
    <sheetView view="pageBreakPreview" zoomScale="75" zoomScaleNormal="90" zoomScaleSheetLayoutView="75" workbookViewId="0">
      <selection activeCell="N92" sqref="A1:N9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8" x14ac:dyDescent="0.2">
      <c r="A2" s="25" t="s">
        <v>77</v>
      </c>
      <c r="B2" s="26">
        <v>2019</v>
      </c>
      <c r="C2" s="25"/>
      <c r="D2" s="25"/>
      <c r="F2" s="44" t="s">
        <v>77</v>
      </c>
      <c r="G2" s="45">
        <v>2018</v>
      </c>
      <c r="K2" s="1" t="s">
        <v>77</v>
      </c>
      <c r="L2" s="3"/>
      <c r="M2" s="1" t="s">
        <v>95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5"/>
      <c r="M5" s="5"/>
      <c r="N5" s="5"/>
    </row>
    <row r="6" spans="1:18" ht="13.5" thickBot="1" x14ac:dyDescent="0.25">
      <c r="A6" s="84" t="s">
        <v>1</v>
      </c>
      <c r="B6" s="85">
        <v>336986</v>
      </c>
      <c r="C6" s="85">
        <v>327669711.72118646</v>
      </c>
      <c r="D6" s="85">
        <v>249801</v>
      </c>
      <c r="E6" s="20"/>
      <c r="F6" s="50" t="s">
        <v>1</v>
      </c>
      <c r="G6" s="51">
        <v>329245</v>
      </c>
      <c r="H6" s="51">
        <v>318216828.29363292</v>
      </c>
      <c r="I6" s="51">
        <v>238456</v>
      </c>
      <c r="K6" s="98" t="s">
        <v>1</v>
      </c>
      <c r="L6" s="99">
        <v>2.3511366915215159E-2</v>
      </c>
      <c r="M6" s="99">
        <v>2.9705793619534626E-2</v>
      </c>
      <c r="N6" s="99">
        <v>4.7576911463750093E-2</v>
      </c>
      <c r="O6" s="6"/>
      <c r="P6" s="6"/>
      <c r="Q6" s="6"/>
      <c r="R6" s="6"/>
    </row>
    <row r="7" spans="1:18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8" ht="13.5" thickBot="1" x14ac:dyDescent="0.25">
      <c r="A8" s="86" t="s">
        <v>4</v>
      </c>
      <c r="B8" s="87">
        <v>33008</v>
      </c>
      <c r="C8" s="87">
        <v>26373603.308243141</v>
      </c>
      <c r="D8" s="87">
        <v>23264</v>
      </c>
      <c r="E8" s="20"/>
      <c r="F8" s="54" t="s">
        <v>4</v>
      </c>
      <c r="G8" s="51">
        <v>32445</v>
      </c>
      <c r="H8" s="51">
        <v>27201971.576594155</v>
      </c>
      <c r="I8" s="55">
        <v>23078</v>
      </c>
      <c r="K8" s="101" t="s">
        <v>4</v>
      </c>
      <c r="L8" s="99">
        <v>1.7352442595161E-2</v>
      </c>
      <c r="M8" s="99">
        <v>-3.0452508415374613E-2</v>
      </c>
      <c r="N8" s="99">
        <v>8.0596238842187695E-3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2725</v>
      </c>
      <c r="C9" s="30">
        <v>2319567.3791569211</v>
      </c>
      <c r="D9" s="31">
        <v>1569</v>
      </c>
      <c r="E9" s="21"/>
      <c r="F9" s="56" t="s">
        <v>5</v>
      </c>
      <c r="G9" s="57">
        <v>2778</v>
      </c>
      <c r="H9" s="57">
        <v>2308542.1622844511</v>
      </c>
      <c r="I9" s="58">
        <v>1881</v>
      </c>
      <c r="K9" s="7" t="s">
        <v>5</v>
      </c>
      <c r="L9" s="102">
        <v>-1.9078473722102252E-2</v>
      </c>
      <c r="M9" s="102">
        <v>4.7758351797049237E-3</v>
      </c>
      <c r="N9" s="102">
        <v>-0.1658692185007975</v>
      </c>
    </row>
    <row r="10" spans="1:18" ht="13.5" thickBot="1" x14ac:dyDescent="0.25">
      <c r="A10" s="32" t="s">
        <v>6</v>
      </c>
      <c r="B10" s="30">
        <v>4973</v>
      </c>
      <c r="C10" s="30">
        <v>3866555.0367695875</v>
      </c>
      <c r="D10" s="31">
        <v>4159</v>
      </c>
      <c r="E10" s="20"/>
      <c r="F10" s="59" t="s">
        <v>6</v>
      </c>
      <c r="G10" s="79">
        <v>3540</v>
      </c>
      <c r="H10" s="79">
        <v>4082309.447538605</v>
      </c>
      <c r="I10" s="80">
        <v>2420</v>
      </c>
      <c r="K10" s="8" t="s">
        <v>6</v>
      </c>
      <c r="L10" s="113">
        <v>0.40480225988700558</v>
      </c>
      <c r="M10" s="113">
        <v>-5.2851067157367204E-2</v>
      </c>
      <c r="N10" s="115">
        <v>0.71859504132231411</v>
      </c>
    </row>
    <row r="11" spans="1:18" ht="13.5" thickBot="1" x14ac:dyDescent="0.25">
      <c r="A11" s="32" t="s">
        <v>7</v>
      </c>
      <c r="B11" s="30">
        <v>1785</v>
      </c>
      <c r="C11" s="30">
        <v>1590013.1806530934</v>
      </c>
      <c r="D11" s="31">
        <v>1148</v>
      </c>
      <c r="E11" s="20"/>
      <c r="F11" s="59" t="s">
        <v>7</v>
      </c>
      <c r="G11" s="79">
        <v>1729</v>
      </c>
      <c r="H11" s="79">
        <v>2021998.638025454</v>
      </c>
      <c r="I11" s="80">
        <v>1153</v>
      </c>
      <c r="K11" s="8" t="s">
        <v>7</v>
      </c>
      <c r="L11" s="113">
        <v>3.238866396761142E-2</v>
      </c>
      <c r="M11" s="113">
        <v>-0.21364280333749786</v>
      </c>
      <c r="N11" s="115">
        <v>-4.3365134431916363E-3</v>
      </c>
    </row>
    <row r="12" spans="1:18" ht="13.5" thickBot="1" x14ac:dyDescent="0.25">
      <c r="A12" s="32" t="s">
        <v>8</v>
      </c>
      <c r="B12" s="30">
        <v>2733</v>
      </c>
      <c r="C12" s="30">
        <v>2190941.2469090223</v>
      </c>
      <c r="D12" s="31">
        <v>1805</v>
      </c>
      <c r="E12" s="20"/>
      <c r="F12" s="59" t="s">
        <v>8</v>
      </c>
      <c r="G12" s="79">
        <v>2040</v>
      </c>
      <c r="H12" s="79">
        <v>1405017.0896686651</v>
      </c>
      <c r="I12" s="80">
        <v>1394</v>
      </c>
      <c r="K12" s="8" t="s">
        <v>8</v>
      </c>
      <c r="L12" s="113">
        <v>0.33970588235294108</v>
      </c>
      <c r="M12" s="113">
        <v>0.55936982049499195</v>
      </c>
      <c r="N12" s="115">
        <v>0.29483500717360123</v>
      </c>
    </row>
    <row r="13" spans="1:18" ht="13.5" thickBot="1" x14ac:dyDescent="0.25">
      <c r="A13" s="32" t="s">
        <v>9</v>
      </c>
      <c r="B13" s="30">
        <v>4029</v>
      </c>
      <c r="C13" s="30">
        <v>1387398.6999239731</v>
      </c>
      <c r="D13" s="31">
        <v>3375</v>
      </c>
      <c r="E13" s="20"/>
      <c r="F13" s="59" t="s">
        <v>9</v>
      </c>
      <c r="G13" s="79">
        <v>4811</v>
      </c>
      <c r="H13" s="79">
        <v>1661038.4696777347</v>
      </c>
      <c r="I13" s="80">
        <v>4036</v>
      </c>
      <c r="K13" s="8" t="s">
        <v>9</v>
      </c>
      <c r="L13" s="113">
        <v>-0.16254416961130747</v>
      </c>
      <c r="M13" s="113">
        <v>-0.16474017594959833</v>
      </c>
      <c r="N13" s="115">
        <v>-0.16377601585728441</v>
      </c>
    </row>
    <row r="14" spans="1:18" ht="13.5" thickBot="1" x14ac:dyDescent="0.25">
      <c r="A14" s="32" t="s">
        <v>10</v>
      </c>
      <c r="B14" s="30">
        <v>1325</v>
      </c>
      <c r="C14" s="30">
        <v>1572815.7919621775</v>
      </c>
      <c r="D14" s="31">
        <v>996</v>
      </c>
      <c r="E14" s="20"/>
      <c r="F14" s="59" t="s">
        <v>10</v>
      </c>
      <c r="G14" s="79">
        <v>1438</v>
      </c>
      <c r="H14" s="79">
        <v>1621677.418280116</v>
      </c>
      <c r="I14" s="80">
        <v>1004</v>
      </c>
      <c r="K14" s="8" t="s">
        <v>10</v>
      </c>
      <c r="L14" s="113">
        <v>-7.8581363004172511E-2</v>
      </c>
      <c r="M14" s="113">
        <v>-3.0130299507875713E-2</v>
      </c>
      <c r="N14" s="115">
        <v>-7.9681274900398336E-3</v>
      </c>
    </row>
    <row r="15" spans="1:18" ht="13.5" thickBot="1" x14ac:dyDescent="0.25">
      <c r="A15" s="32" t="s">
        <v>11</v>
      </c>
      <c r="B15" s="30">
        <v>4861</v>
      </c>
      <c r="C15" s="30">
        <v>4231116.175868216</v>
      </c>
      <c r="D15" s="31">
        <v>3079</v>
      </c>
      <c r="E15" s="20"/>
      <c r="F15" s="59" t="s">
        <v>11</v>
      </c>
      <c r="G15" s="79">
        <v>4834</v>
      </c>
      <c r="H15" s="79">
        <v>4365630.2815250205</v>
      </c>
      <c r="I15" s="80">
        <v>3192</v>
      </c>
      <c r="K15" s="8" t="s">
        <v>11</v>
      </c>
      <c r="L15" s="113">
        <v>5.5854364915184362E-3</v>
      </c>
      <c r="M15" s="113">
        <v>-3.0812069960678312E-2</v>
      </c>
      <c r="N15" s="115">
        <v>-3.5401002506265655E-2</v>
      </c>
    </row>
    <row r="16" spans="1:18" ht="13.5" thickBot="1" x14ac:dyDescent="0.25">
      <c r="A16" s="33" t="s">
        <v>12</v>
      </c>
      <c r="B16" s="34">
        <v>10577</v>
      </c>
      <c r="C16" s="34">
        <v>9215195.7970001474</v>
      </c>
      <c r="D16" s="35">
        <v>7133</v>
      </c>
      <c r="E16" s="20"/>
      <c r="F16" s="60" t="s">
        <v>12</v>
      </c>
      <c r="G16" s="109">
        <v>11275</v>
      </c>
      <c r="H16" s="109">
        <v>9735758.0695941113</v>
      </c>
      <c r="I16" s="110">
        <v>7998</v>
      </c>
      <c r="K16" s="9" t="s">
        <v>12</v>
      </c>
      <c r="L16" s="116">
        <v>-6.1906873614190672E-2</v>
      </c>
      <c r="M16" s="116">
        <v>-5.3469105217367696E-2</v>
      </c>
      <c r="N16" s="117">
        <v>-0.10815203800950235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14757</v>
      </c>
      <c r="C18" s="89">
        <v>15459577.531414784</v>
      </c>
      <c r="D18" s="89">
        <v>11542</v>
      </c>
      <c r="E18" s="20"/>
      <c r="F18" s="65" t="s">
        <v>13</v>
      </c>
      <c r="G18" s="66">
        <v>14979</v>
      </c>
      <c r="H18" s="66">
        <v>15314105.754573841</v>
      </c>
      <c r="I18" s="67">
        <v>11258</v>
      </c>
      <c r="K18" s="107" t="s">
        <v>13</v>
      </c>
      <c r="L18" s="108">
        <v>-1.4820749048668147E-2</v>
      </c>
      <c r="M18" s="108">
        <v>9.4992015317314493E-3</v>
      </c>
      <c r="N18" s="120">
        <v>2.5226505596020576E-2</v>
      </c>
    </row>
    <row r="19" spans="1:18" ht="13.5" thickBot="1" x14ac:dyDescent="0.25">
      <c r="A19" s="38" t="s">
        <v>14</v>
      </c>
      <c r="B19" s="128">
        <v>825</v>
      </c>
      <c r="C19" s="128">
        <v>1523043.7899774171</v>
      </c>
      <c r="D19" s="129">
        <v>403</v>
      </c>
      <c r="E19" s="20"/>
      <c r="F19" s="68" t="s">
        <v>14</v>
      </c>
      <c r="G19" s="132">
        <v>623</v>
      </c>
      <c r="H19" s="132">
        <v>1224441.9699853514</v>
      </c>
      <c r="I19" s="133">
        <v>311</v>
      </c>
      <c r="K19" s="10" t="s">
        <v>14</v>
      </c>
      <c r="L19" s="137">
        <v>0.3242375601926164</v>
      </c>
      <c r="M19" s="137">
        <v>0.2438676779395581</v>
      </c>
      <c r="N19" s="139">
        <v>0.29581993569131826</v>
      </c>
    </row>
    <row r="20" spans="1:18" ht="13.5" thickBot="1" x14ac:dyDescent="0.25">
      <c r="A20" s="39" t="s">
        <v>15</v>
      </c>
      <c r="B20" s="128">
        <v>1217</v>
      </c>
      <c r="C20" s="128">
        <v>1022327.6</v>
      </c>
      <c r="D20" s="129">
        <v>1077</v>
      </c>
      <c r="E20" s="20"/>
      <c r="F20" s="68" t="s">
        <v>15</v>
      </c>
      <c r="G20" s="132">
        <v>1078</v>
      </c>
      <c r="H20" s="132">
        <v>1006077.61</v>
      </c>
      <c r="I20" s="133">
        <v>965</v>
      </c>
      <c r="K20" s="11" t="s">
        <v>15</v>
      </c>
      <c r="L20" s="137">
        <v>0.1289424860853432</v>
      </c>
      <c r="M20" s="137">
        <v>1.6151825503799788E-2</v>
      </c>
      <c r="N20" s="139">
        <v>0.11606217616580317</v>
      </c>
    </row>
    <row r="21" spans="1:18" ht="13.5" thickBot="1" x14ac:dyDescent="0.25">
      <c r="A21" s="40" t="s">
        <v>16</v>
      </c>
      <c r="B21" s="130">
        <v>12715</v>
      </c>
      <c r="C21" s="130">
        <v>12914206.141437368</v>
      </c>
      <c r="D21" s="131">
        <v>10062</v>
      </c>
      <c r="E21" s="20"/>
      <c r="F21" s="69" t="s">
        <v>16</v>
      </c>
      <c r="G21" s="134">
        <v>13278</v>
      </c>
      <c r="H21" s="134">
        <v>13083586.17458849</v>
      </c>
      <c r="I21" s="135">
        <v>9982</v>
      </c>
      <c r="K21" s="12" t="s">
        <v>16</v>
      </c>
      <c r="L21" s="138">
        <v>-4.2400964000602448E-2</v>
      </c>
      <c r="M21" s="138">
        <v>-1.2945994384941595E-2</v>
      </c>
      <c r="N21" s="140">
        <v>8.0144259667400686E-3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4675</v>
      </c>
      <c r="C23" s="85">
        <v>5986333.5865115393</v>
      </c>
      <c r="D23" s="85">
        <v>3152</v>
      </c>
      <c r="E23" s="20"/>
      <c r="F23" s="54" t="s">
        <v>17</v>
      </c>
      <c r="G23" s="51">
        <v>5265</v>
      </c>
      <c r="H23" s="51">
        <v>6358545.8661939697</v>
      </c>
      <c r="I23" s="55">
        <v>3437</v>
      </c>
      <c r="K23" s="101" t="s">
        <v>17</v>
      </c>
      <c r="L23" s="99">
        <v>-0.11206077872744535</v>
      </c>
      <c r="M23" s="99">
        <v>-5.853732716804716E-2</v>
      </c>
      <c r="N23" s="99">
        <v>-8.2921152167587997E-2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4675</v>
      </c>
      <c r="C24" s="34">
        <v>5986333.5865115393</v>
      </c>
      <c r="D24" s="35">
        <v>3152</v>
      </c>
      <c r="E24" s="20"/>
      <c r="F24" s="71" t="s">
        <v>18</v>
      </c>
      <c r="G24" s="61">
        <v>5265</v>
      </c>
      <c r="H24" s="61">
        <v>6358545.8661939697</v>
      </c>
      <c r="I24" s="62">
        <v>3437</v>
      </c>
      <c r="K24" s="13" t="s">
        <v>18</v>
      </c>
      <c r="L24" s="104">
        <v>-0.11206077872744535</v>
      </c>
      <c r="M24" s="104">
        <v>-5.853732716804716E-2</v>
      </c>
      <c r="N24" s="105">
        <v>-8.2921152167587997E-2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1706</v>
      </c>
      <c r="C26" s="85">
        <v>1080064.8729344204</v>
      </c>
      <c r="D26" s="85">
        <v>1369</v>
      </c>
      <c r="E26" s="20"/>
      <c r="F26" s="50" t="s">
        <v>19</v>
      </c>
      <c r="G26" s="51">
        <v>1534</v>
      </c>
      <c r="H26" s="51">
        <v>937089.94562045729</v>
      </c>
      <c r="I26" s="55">
        <v>1130</v>
      </c>
      <c r="K26" s="98" t="s">
        <v>19</v>
      </c>
      <c r="L26" s="99">
        <v>0.11212516297262054</v>
      </c>
      <c r="M26" s="99">
        <v>0.15257332338497975</v>
      </c>
      <c r="N26" s="99">
        <v>0.21150442477876097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1706</v>
      </c>
      <c r="C27" s="34">
        <v>1080064.8729344204</v>
      </c>
      <c r="D27" s="35">
        <v>1369</v>
      </c>
      <c r="E27" s="20"/>
      <c r="F27" s="72" t="s">
        <v>20</v>
      </c>
      <c r="G27" s="61">
        <v>1534</v>
      </c>
      <c r="H27" s="61">
        <v>937089.94562045729</v>
      </c>
      <c r="I27" s="62">
        <v>1130</v>
      </c>
      <c r="K27" s="14" t="s">
        <v>20</v>
      </c>
      <c r="L27" s="104">
        <v>0.11212516297262054</v>
      </c>
      <c r="M27" s="104">
        <v>0.15257332338497975</v>
      </c>
      <c r="N27" s="105">
        <v>0.21150442477876097</v>
      </c>
    </row>
    <row r="28" spans="1:18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8" ht="13.5" thickBot="1" x14ac:dyDescent="0.25">
      <c r="A29" s="84" t="s">
        <v>21</v>
      </c>
      <c r="B29" s="85">
        <v>13782</v>
      </c>
      <c r="C29" s="85">
        <v>7516293.726849366</v>
      </c>
      <c r="D29" s="85">
        <v>10292</v>
      </c>
      <c r="E29" s="20"/>
      <c r="F29" s="50" t="s">
        <v>21</v>
      </c>
      <c r="G29" s="51">
        <v>13877</v>
      </c>
      <c r="H29" s="51">
        <v>7652135.1658020746</v>
      </c>
      <c r="I29" s="55">
        <v>10710</v>
      </c>
      <c r="K29" s="98" t="s">
        <v>21</v>
      </c>
      <c r="L29" s="99">
        <v>-6.8458600562081307E-3</v>
      </c>
      <c r="M29" s="99">
        <v>-1.7752096115577487E-2</v>
      </c>
      <c r="N29" s="99">
        <v>-3.9028944911297825E-2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5927</v>
      </c>
      <c r="C30" s="30">
        <v>3541929.0772193158</v>
      </c>
      <c r="D30" s="31">
        <v>4366</v>
      </c>
      <c r="E30" s="20"/>
      <c r="F30" s="73" t="s">
        <v>22</v>
      </c>
      <c r="G30" s="57">
        <v>6192</v>
      </c>
      <c r="H30" s="57">
        <v>3893712.3980658129</v>
      </c>
      <c r="I30" s="58">
        <v>4684</v>
      </c>
      <c r="K30" s="15" t="s">
        <v>22</v>
      </c>
      <c r="L30" s="102">
        <v>-4.2797157622739057E-2</v>
      </c>
      <c r="M30" s="102">
        <v>-9.0346508648467272E-2</v>
      </c>
      <c r="N30" s="103">
        <v>-6.7890691716481655E-2</v>
      </c>
    </row>
    <row r="31" spans="1:18" ht="13.5" thickBot="1" x14ac:dyDescent="0.25">
      <c r="A31" s="94" t="s">
        <v>23</v>
      </c>
      <c r="B31" s="34">
        <v>7855</v>
      </c>
      <c r="C31" s="34">
        <v>3974364.6496300506</v>
      </c>
      <c r="D31" s="35">
        <v>5926</v>
      </c>
      <c r="E31" s="20"/>
      <c r="F31" s="73" t="s">
        <v>23</v>
      </c>
      <c r="G31" s="74">
        <v>7685</v>
      </c>
      <c r="H31" s="74">
        <v>3758422.7677362612</v>
      </c>
      <c r="I31" s="75">
        <v>6026</v>
      </c>
      <c r="K31" s="16" t="s">
        <v>23</v>
      </c>
      <c r="L31" s="104">
        <v>2.2121014964215924E-2</v>
      </c>
      <c r="M31" s="104">
        <v>5.7455452789270334E-2</v>
      </c>
      <c r="N31" s="105">
        <v>-1.6594756057085935E-2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9960</v>
      </c>
      <c r="C33" s="85">
        <v>8641547.5387592558</v>
      </c>
      <c r="D33" s="85">
        <v>7064</v>
      </c>
      <c r="E33" s="20"/>
      <c r="F33" s="54" t="s">
        <v>24</v>
      </c>
      <c r="G33" s="51">
        <v>8505</v>
      </c>
      <c r="H33" s="51">
        <v>7830947.500508097</v>
      </c>
      <c r="I33" s="55">
        <v>6376</v>
      </c>
      <c r="K33" s="101" t="s">
        <v>24</v>
      </c>
      <c r="L33" s="99">
        <v>0.17107583774250434</v>
      </c>
      <c r="M33" s="99">
        <v>0.10351238316928635</v>
      </c>
      <c r="N33" s="99">
        <v>0.10790464240903397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9960</v>
      </c>
      <c r="C34" s="34">
        <v>8641547.5387592558</v>
      </c>
      <c r="D34" s="35">
        <v>7064</v>
      </c>
      <c r="E34" s="20"/>
      <c r="F34" s="71" t="s">
        <v>25</v>
      </c>
      <c r="G34" s="61">
        <v>8505</v>
      </c>
      <c r="H34" s="61">
        <v>7830947.500508097</v>
      </c>
      <c r="I34" s="62">
        <v>6376</v>
      </c>
      <c r="K34" s="13" t="s">
        <v>25</v>
      </c>
      <c r="L34" s="104">
        <v>0.17107583774250434</v>
      </c>
      <c r="M34" s="104">
        <v>0.10351238316928635</v>
      </c>
      <c r="N34" s="105">
        <v>0.10790464240903397</v>
      </c>
    </row>
    <row r="35" spans="1:18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8" ht="13.5" thickBot="1" x14ac:dyDescent="0.25">
      <c r="A36" s="84" t="s">
        <v>26</v>
      </c>
      <c r="B36" s="85">
        <v>13835</v>
      </c>
      <c r="C36" s="85">
        <v>14657758.929268934</v>
      </c>
      <c r="D36" s="85">
        <v>10230</v>
      </c>
      <c r="E36" s="20"/>
      <c r="F36" s="50" t="s">
        <v>26</v>
      </c>
      <c r="G36" s="51">
        <v>14386</v>
      </c>
      <c r="H36" s="51">
        <v>14619978.018363394</v>
      </c>
      <c r="I36" s="55">
        <v>11002</v>
      </c>
      <c r="K36" s="98" t="s">
        <v>26</v>
      </c>
      <c r="L36" s="99">
        <v>-3.8301126094814397E-2</v>
      </c>
      <c r="M36" s="99">
        <v>2.584197517813358E-3</v>
      </c>
      <c r="N36" s="114">
        <v>-7.0169060170877984E-2</v>
      </c>
    </row>
    <row r="37" spans="1:18" ht="13.5" thickBot="1" x14ac:dyDescent="0.25">
      <c r="A37" s="38" t="s">
        <v>27</v>
      </c>
      <c r="B37" s="34">
        <v>908</v>
      </c>
      <c r="C37" s="34">
        <v>1249690.6094388601</v>
      </c>
      <c r="D37" s="34">
        <v>452</v>
      </c>
      <c r="E37" s="20"/>
      <c r="F37" s="73" t="s">
        <v>27</v>
      </c>
      <c r="G37" s="112">
        <v>1109</v>
      </c>
      <c r="H37" s="112">
        <v>1396100.8034649179</v>
      </c>
      <c r="I37" s="112">
        <v>664</v>
      </c>
      <c r="K37" s="10" t="s">
        <v>27</v>
      </c>
      <c r="L37" s="102">
        <v>-0.18124436429215507</v>
      </c>
      <c r="M37" s="102">
        <v>-0.10487078989044996</v>
      </c>
      <c r="N37" s="103">
        <v>-0.31927710843373491</v>
      </c>
    </row>
    <row r="38" spans="1:18" ht="13.5" thickBot="1" x14ac:dyDescent="0.25">
      <c r="A38" s="39" t="s">
        <v>28</v>
      </c>
      <c r="B38" s="34">
        <v>1131</v>
      </c>
      <c r="C38" s="34">
        <v>1502484.2735599179</v>
      </c>
      <c r="D38" s="34">
        <v>529</v>
      </c>
      <c r="E38" s="20"/>
      <c r="F38" s="68" t="s">
        <v>28</v>
      </c>
      <c r="G38" s="112">
        <v>1110</v>
      </c>
      <c r="H38" s="112">
        <v>1449296.1427600381</v>
      </c>
      <c r="I38" s="112">
        <v>481</v>
      </c>
      <c r="K38" s="11" t="s">
        <v>28</v>
      </c>
      <c r="L38" s="113">
        <v>1.8918918918918948E-2</v>
      </c>
      <c r="M38" s="113">
        <v>3.6699284039070523E-2</v>
      </c>
      <c r="N38" s="115">
        <v>9.9792099792099798E-2</v>
      </c>
    </row>
    <row r="39" spans="1:18" ht="13.5" thickBot="1" x14ac:dyDescent="0.25">
      <c r="A39" s="39" t="s">
        <v>29</v>
      </c>
      <c r="B39" s="34">
        <v>988</v>
      </c>
      <c r="C39" s="34">
        <v>1287362.612472401</v>
      </c>
      <c r="D39" s="34">
        <v>625</v>
      </c>
      <c r="E39" s="20"/>
      <c r="F39" s="68" t="s">
        <v>29</v>
      </c>
      <c r="G39" s="112">
        <v>843</v>
      </c>
      <c r="H39" s="112">
        <v>1143141.5148296549</v>
      </c>
      <c r="I39" s="112">
        <v>543</v>
      </c>
      <c r="K39" s="11" t="s">
        <v>29</v>
      </c>
      <c r="L39" s="113">
        <v>0.17200474495848161</v>
      </c>
      <c r="M39" s="113">
        <v>0.12616206810076114</v>
      </c>
      <c r="N39" s="115">
        <v>0.15101289134438312</v>
      </c>
    </row>
    <row r="40" spans="1:18" ht="13.5" thickBot="1" x14ac:dyDescent="0.25">
      <c r="A40" s="39" t="s">
        <v>30</v>
      </c>
      <c r="B40" s="34">
        <v>7620</v>
      </c>
      <c r="C40" s="34">
        <v>7257095.2253874354</v>
      </c>
      <c r="D40" s="34">
        <v>6386</v>
      </c>
      <c r="E40" s="20"/>
      <c r="F40" s="68" t="s">
        <v>30</v>
      </c>
      <c r="G40" s="112">
        <v>8502</v>
      </c>
      <c r="H40" s="112">
        <v>7899875.1691276813</v>
      </c>
      <c r="I40" s="112">
        <v>7230</v>
      </c>
      <c r="K40" s="11" t="s">
        <v>30</v>
      </c>
      <c r="L40" s="113">
        <v>-0.10374029640084681</v>
      </c>
      <c r="M40" s="113">
        <v>-8.1365835532718034E-2</v>
      </c>
      <c r="N40" s="115">
        <v>-0.11673582295988938</v>
      </c>
    </row>
    <row r="41" spans="1:18" ht="13.5" thickBot="1" x14ac:dyDescent="0.25">
      <c r="A41" s="40" t="s">
        <v>31</v>
      </c>
      <c r="B41" s="34">
        <v>3188</v>
      </c>
      <c r="C41" s="34">
        <v>3361126.2084103185</v>
      </c>
      <c r="D41" s="34">
        <v>2238</v>
      </c>
      <c r="E41" s="20"/>
      <c r="F41" s="69" t="s">
        <v>31</v>
      </c>
      <c r="G41" s="112">
        <v>2822</v>
      </c>
      <c r="H41" s="112">
        <v>2731564.388181102</v>
      </c>
      <c r="I41" s="112">
        <v>2084</v>
      </c>
      <c r="K41" s="12" t="s">
        <v>31</v>
      </c>
      <c r="L41" s="118">
        <v>0.1296952515946137</v>
      </c>
      <c r="M41" s="118">
        <v>0.23047665394716543</v>
      </c>
      <c r="N41" s="119">
        <v>7.3896353166986506E-2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21321</v>
      </c>
      <c r="C43" s="85">
        <v>20278892.492495526</v>
      </c>
      <c r="D43" s="85">
        <v>16806</v>
      </c>
      <c r="E43" s="20"/>
      <c r="F43" s="50" t="s">
        <v>32</v>
      </c>
      <c r="G43" s="51">
        <v>20881</v>
      </c>
      <c r="H43" s="51">
        <v>20741565.35025749</v>
      </c>
      <c r="I43" s="55">
        <v>16415</v>
      </c>
      <c r="K43" s="98" t="s">
        <v>32</v>
      </c>
      <c r="L43" s="99">
        <v>2.1071787749628923E-2</v>
      </c>
      <c r="M43" s="99">
        <v>-2.2306554493304986E-2</v>
      </c>
      <c r="N43" s="99">
        <v>2.3819677124581107E-2</v>
      </c>
    </row>
    <row r="44" spans="1:18" ht="13.5" thickBot="1" x14ac:dyDescent="0.25">
      <c r="A44" s="38" t="s">
        <v>33</v>
      </c>
      <c r="B44" s="128">
        <v>890</v>
      </c>
      <c r="C44" s="128">
        <v>579621.64660000009</v>
      </c>
      <c r="D44" s="129">
        <v>769</v>
      </c>
      <c r="E44" s="20"/>
      <c r="F44" s="76" t="s">
        <v>33</v>
      </c>
      <c r="G44" s="148">
        <v>693</v>
      </c>
      <c r="H44" s="148">
        <v>475977.11000000004</v>
      </c>
      <c r="I44" s="149">
        <v>633</v>
      </c>
      <c r="K44" s="10" t="s">
        <v>33</v>
      </c>
      <c r="L44" s="142">
        <v>0.28427128427128423</v>
      </c>
      <c r="M44" s="142">
        <v>0.21775109437510554</v>
      </c>
      <c r="N44" s="143">
        <v>0.21484992101105838</v>
      </c>
    </row>
    <row r="45" spans="1:18" ht="13.5" thickBot="1" x14ac:dyDescent="0.25">
      <c r="A45" s="39" t="s">
        <v>34</v>
      </c>
      <c r="B45" s="128">
        <v>3016</v>
      </c>
      <c r="C45" s="128">
        <v>3655759.0674570696</v>
      </c>
      <c r="D45" s="129">
        <v>2356</v>
      </c>
      <c r="E45" s="20"/>
      <c r="F45" s="77" t="s">
        <v>34</v>
      </c>
      <c r="G45" s="148">
        <v>3543</v>
      </c>
      <c r="H45" s="148">
        <v>5005878.2402712004</v>
      </c>
      <c r="I45" s="149">
        <v>2749</v>
      </c>
      <c r="K45" s="11" t="s">
        <v>34</v>
      </c>
      <c r="L45" s="144">
        <v>-0.14874400225797346</v>
      </c>
      <c r="M45" s="144">
        <v>-0.26970675434186875</v>
      </c>
      <c r="N45" s="145">
        <v>-0.14296107675518366</v>
      </c>
    </row>
    <row r="46" spans="1:18" ht="13.5" thickBot="1" x14ac:dyDescent="0.25">
      <c r="A46" s="39" t="s">
        <v>35</v>
      </c>
      <c r="B46" s="128">
        <v>894</v>
      </c>
      <c r="C46" s="128">
        <v>576722.34519122948</v>
      </c>
      <c r="D46" s="129">
        <v>654</v>
      </c>
      <c r="E46" s="20"/>
      <c r="F46" s="77" t="s">
        <v>35</v>
      </c>
      <c r="G46" s="148">
        <v>1001</v>
      </c>
      <c r="H46" s="148">
        <v>883570.09484629193</v>
      </c>
      <c r="I46" s="149">
        <v>804</v>
      </c>
      <c r="K46" s="11" t="s">
        <v>35</v>
      </c>
      <c r="L46" s="144">
        <v>-0.10689310689310694</v>
      </c>
      <c r="M46" s="144">
        <v>-0.34728172834826698</v>
      </c>
      <c r="N46" s="145">
        <v>-0.18656716417910446</v>
      </c>
    </row>
    <row r="47" spans="1:18" ht="13.5" thickBot="1" x14ac:dyDescent="0.25">
      <c r="A47" s="39" t="s">
        <v>36</v>
      </c>
      <c r="B47" s="128">
        <v>4980</v>
      </c>
      <c r="C47" s="128">
        <v>5002845.6421680115</v>
      </c>
      <c r="D47" s="129">
        <v>4001</v>
      </c>
      <c r="E47" s="20"/>
      <c r="F47" s="77" t="s">
        <v>36</v>
      </c>
      <c r="G47" s="148">
        <v>4514</v>
      </c>
      <c r="H47" s="148">
        <v>4759045.0010594251</v>
      </c>
      <c r="I47" s="149">
        <v>3634</v>
      </c>
      <c r="K47" s="11" t="s">
        <v>36</v>
      </c>
      <c r="L47" s="144">
        <v>0.10323438192290646</v>
      </c>
      <c r="M47" s="144">
        <v>5.1228900137383349E-2</v>
      </c>
      <c r="N47" s="145">
        <v>0.10099064391854706</v>
      </c>
    </row>
    <row r="48" spans="1:18" ht="13.5" thickBot="1" x14ac:dyDescent="0.25">
      <c r="A48" s="39" t="s">
        <v>37</v>
      </c>
      <c r="B48" s="128">
        <v>1448</v>
      </c>
      <c r="C48" s="128">
        <v>1415897.4723898293</v>
      </c>
      <c r="D48" s="129">
        <v>892</v>
      </c>
      <c r="E48" s="20"/>
      <c r="F48" s="77" t="s">
        <v>37</v>
      </c>
      <c r="G48" s="148">
        <v>1600</v>
      </c>
      <c r="H48" s="148">
        <v>1769464.2857688521</v>
      </c>
      <c r="I48" s="149">
        <v>910</v>
      </c>
      <c r="K48" s="11" t="s">
        <v>37</v>
      </c>
      <c r="L48" s="144">
        <v>-9.4999999999999973E-2</v>
      </c>
      <c r="M48" s="144">
        <v>-0.19981573870839331</v>
      </c>
      <c r="N48" s="145">
        <v>-1.9780219780219821E-2</v>
      </c>
    </row>
    <row r="49" spans="1:20" ht="13.5" thickBot="1" x14ac:dyDescent="0.25">
      <c r="A49" s="39" t="s">
        <v>38</v>
      </c>
      <c r="B49" s="128">
        <v>2242</v>
      </c>
      <c r="C49" s="128">
        <v>1562364.8660385949</v>
      </c>
      <c r="D49" s="129">
        <v>1843</v>
      </c>
      <c r="E49" s="20"/>
      <c r="F49" s="77" t="s">
        <v>38</v>
      </c>
      <c r="G49" s="148">
        <v>2242</v>
      </c>
      <c r="H49" s="148">
        <v>1559227.6849524709</v>
      </c>
      <c r="I49" s="149">
        <v>1997</v>
      </c>
      <c r="K49" s="11" t="s">
        <v>38</v>
      </c>
      <c r="L49" s="144">
        <v>0</v>
      </c>
      <c r="M49" s="144">
        <v>2.0120096098854567E-3</v>
      </c>
      <c r="N49" s="145">
        <v>-7.7115673510265381E-2</v>
      </c>
    </row>
    <row r="50" spans="1:20" ht="13.5" thickBot="1" x14ac:dyDescent="0.25">
      <c r="A50" s="39" t="s">
        <v>39</v>
      </c>
      <c r="B50" s="128">
        <v>533</v>
      </c>
      <c r="C50" s="128">
        <v>849678.49034800497</v>
      </c>
      <c r="D50" s="129">
        <v>362</v>
      </c>
      <c r="E50" s="20"/>
      <c r="F50" s="77" t="s">
        <v>39</v>
      </c>
      <c r="G50" s="148">
        <v>471</v>
      </c>
      <c r="H50" s="148">
        <v>668265.67011620488</v>
      </c>
      <c r="I50" s="149">
        <v>333</v>
      </c>
      <c r="K50" s="11" t="s">
        <v>39</v>
      </c>
      <c r="L50" s="144">
        <v>0.13163481953290868</v>
      </c>
      <c r="M50" s="144">
        <v>0.27146811267479021</v>
      </c>
      <c r="N50" s="145">
        <v>8.7087087087087012E-2</v>
      </c>
    </row>
    <row r="51" spans="1:20" ht="13.5" thickBot="1" x14ac:dyDescent="0.25">
      <c r="A51" s="39" t="s">
        <v>40</v>
      </c>
      <c r="B51" s="128">
        <v>6163</v>
      </c>
      <c r="C51" s="128">
        <v>5582031.9648027876</v>
      </c>
      <c r="D51" s="129">
        <v>5001</v>
      </c>
      <c r="E51" s="20"/>
      <c r="F51" s="77" t="s">
        <v>40</v>
      </c>
      <c r="G51" s="148">
        <v>5765</v>
      </c>
      <c r="H51" s="148">
        <v>4566327.6332430476</v>
      </c>
      <c r="I51" s="149">
        <v>4521</v>
      </c>
      <c r="K51" s="11" t="s">
        <v>40</v>
      </c>
      <c r="L51" s="144">
        <v>6.9037294015611428E-2</v>
      </c>
      <c r="M51" s="144">
        <v>0.22243352057468946</v>
      </c>
      <c r="N51" s="145">
        <v>0.10617120106171196</v>
      </c>
    </row>
    <row r="52" spans="1:20" ht="13.5" thickBot="1" x14ac:dyDescent="0.25">
      <c r="A52" s="40" t="s">
        <v>41</v>
      </c>
      <c r="B52" s="130">
        <v>1155</v>
      </c>
      <c r="C52" s="130">
        <v>1053970.9975000001</v>
      </c>
      <c r="D52" s="131">
        <v>928</v>
      </c>
      <c r="E52" s="20"/>
      <c r="F52" s="78" t="s">
        <v>41</v>
      </c>
      <c r="G52" s="150">
        <v>1052</v>
      </c>
      <c r="H52" s="150">
        <v>1053809.6299999999</v>
      </c>
      <c r="I52" s="151">
        <v>834</v>
      </c>
      <c r="K52" s="12" t="s">
        <v>41</v>
      </c>
      <c r="L52" s="146">
        <v>9.7908745247148321E-2</v>
      </c>
      <c r="M52" s="146">
        <v>1.5312775230591491E-4</v>
      </c>
      <c r="N52" s="147">
        <v>0.11270983213429253</v>
      </c>
    </row>
    <row r="53" spans="1:20" ht="13.5" thickBot="1" x14ac:dyDescent="0.25">
      <c r="B53" s="111"/>
      <c r="C53" s="111"/>
      <c r="D53" s="111"/>
      <c r="E53" s="20"/>
      <c r="F53" s="63"/>
      <c r="G53" s="141"/>
      <c r="H53" s="141"/>
      <c r="I53" s="141"/>
      <c r="L53" s="100"/>
      <c r="M53" s="100"/>
      <c r="N53" s="100"/>
    </row>
    <row r="54" spans="1:20" ht="13.5" thickBot="1" x14ac:dyDescent="0.25">
      <c r="A54" s="84" t="s">
        <v>42</v>
      </c>
      <c r="B54" s="85">
        <v>67607</v>
      </c>
      <c r="C54" s="85">
        <v>80388317.214799032</v>
      </c>
      <c r="D54" s="85">
        <v>49554</v>
      </c>
      <c r="E54" s="20"/>
      <c r="F54" s="50" t="s">
        <v>42</v>
      </c>
      <c r="G54" s="51">
        <v>68152</v>
      </c>
      <c r="H54" s="51">
        <v>83160448.062204629</v>
      </c>
      <c r="I54" s="55">
        <v>46468</v>
      </c>
      <c r="K54" s="98" t="s">
        <v>42</v>
      </c>
      <c r="L54" s="99">
        <v>-7.9968306139218681E-3</v>
      </c>
      <c r="M54" s="99">
        <v>-3.3334727169002543E-2</v>
      </c>
      <c r="N54" s="99">
        <v>6.6411293793578352E-2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54141</v>
      </c>
      <c r="C55" s="30">
        <v>64587092.119416423</v>
      </c>
      <c r="D55" s="31">
        <v>39812</v>
      </c>
      <c r="E55" s="20"/>
      <c r="F55" s="73" t="s">
        <v>43</v>
      </c>
      <c r="G55" s="57">
        <v>55073</v>
      </c>
      <c r="H55" s="57">
        <v>68496436.905717269</v>
      </c>
      <c r="I55" s="58">
        <v>37458</v>
      </c>
      <c r="K55" s="10" t="s">
        <v>43</v>
      </c>
      <c r="L55" s="102">
        <v>-1.6922993118224872E-2</v>
      </c>
      <c r="M55" s="102">
        <v>-5.7073695551228543E-2</v>
      </c>
      <c r="N55" s="103">
        <v>6.2843718297826978E-2</v>
      </c>
      <c r="R55" s="6"/>
      <c r="S55" s="6"/>
      <c r="T55" s="6"/>
    </row>
    <row r="56" spans="1:20" ht="13.5" thickBot="1" x14ac:dyDescent="0.25">
      <c r="A56" s="39" t="s">
        <v>44</v>
      </c>
      <c r="B56" s="30">
        <v>3664</v>
      </c>
      <c r="C56" s="30">
        <v>3860597.6496222136</v>
      </c>
      <c r="D56" s="31">
        <v>2960</v>
      </c>
      <c r="E56" s="20"/>
      <c r="F56" s="68" t="s">
        <v>44</v>
      </c>
      <c r="G56" s="79">
        <v>3439</v>
      </c>
      <c r="H56" s="79">
        <v>3576829.969651253</v>
      </c>
      <c r="I56" s="80">
        <v>2534</v>
      </c>
      <c r="K56" s="11" t="s">
        <v>44</v>
      </c>
      <c r="L56" s="102">
        <v>6.5425995929049074E-2</v>
      </c>
      <c r="M56" s="102">
        <v>7.9334964865167557E-2</v>
      </c>
      <c r="N56" s="103">
        <v>0.1681136543014996</v>
      </c>
      <c r="R56" s="6"/>
      <c r="S56" s="6"/>
      <c r="T56" s="6"/>
    </row>
    <row r="57" spans="1:20" ht="13.5" thickBot="1" x14ac:dyDescent="0.25">
      <c r="A57" s="39" t="s">
        <v>45</v>
      </c>
      <c r="B57" s="30">
        <v>2095</v>
      </c>
      <c r="C57" s="30">
        <v>3170292.6998448279</v>
      </c>
      <c r="D57" s="31">
        <v>1192</v>
      </c>
      <c r="E57" s="20"/>
      <c r="F57" s="68" t="s">
        <v>45</v>
      </c>
      <c r="G57" s="79">
        <v>2526</v>
      </c>
      <c r="H57" s="79">
        <v>3008768.9885153961</v>
      </c>
      <c r="I57" s="80">
        <v>1366</v>
      </c>
      <c r="K57" s="11" t="s">
        <v>45</v>
      </c>
      <c r="L57" s="102">
        <v>-0.17062549485352341</v>
      </c>
      <c r="M57" s="102">
        <v>5.3684318053654145E-2</v>
      </c>
      <c r="N57" s="103">
        <v>-0.12737920937042457</v>
      </c>
      <c r="R57" s="6"/>
      <c r="S57" s="6"/>
      <c r="T57" s="6"/>
    </row>
    <row r="58" spans="1:20" ht="13.5" thickBot="1" x14ac:dyDescent="0.25">
      <c r="A58" s="40" t="s">
        <v>46</v>
      </c>
      <c r="B58" s="34">
        <v>7707</v>
      </c>
      <c r="C58" s="34">
        <v>8770334.7459155675</v>
      </c>
      <c r="D58" s="35">
        <v>5590</v>
      </c>
      <c r="E58" s="20"/>
      <c r="F58" s="69" t="s">
        <v>46</v>
      </c>
      <c r="G58" s="74">
        <v>7114</v>
      </c>
      <c r="H58" s="74">
        <v>8078412.198320711</v>
      </c>
      <c r="I58" s="75">
        <v>5110</v>
      </c>
      <c r="K58" s="12" t="s">
        <v>46</v>
      </c>
      <c r="L58" s="104">
        <v>8.3356761315715566E-2</v>
      </c>
      <c r="M58" s="104">
        <v>8.565080991270646E-2</v>
      </c>
      <c r="N58" s="105">
        <v>9.393346379647749E-2</v>
      </c>
    </row>
    <row r="59" spans="1:20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20" ht="13.5" thickBot="1" x14ac:dyDescent="0.25">
      <c r="A60" s="84" t="s">
        <v>47</v>
      </c>
      <c r="B60" s="85">
        <v>35531</v>
      </c>
      <c r="C60" s="85">
        <v>29198815.19309229</v>
      </c>
      <c r="D60" s="85">
        <v>26555</v>
      </c>
      <c r="E60" s="20"/>
      <c r="F60" s="50" t="s">
        <v>47</v>
      </c>
      <c r="G60" s="51">
        <v>34239</v>
      </c>
      <c r="H60" s="51">
        <v>27160512.679352138</v>
      </c>
      <c r="I60" s="55">
        <v>24803</v>
      </c>
      <c r="K60" s="98" t="s">
        <v>47</v>
      </c>
      <c r="L60" s="99">
        <v>3.773474692602008E-2</v>
      </c>
      <c r="M60" s="99">
        <v>7.5046540461281674E-2</v>
      </c>
      <c r="N60" s="99">
        <v>7.0636616538321872E-2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4530</v>
      </c>
      <c r="C61" s="30">
        <v>3548183.1195415496</v>
      </c>
      <c r="D61" s="31">
        <v>3867</v>
      </c>
      <c r="E61" s="20"/>
      <c r="F61" s="73" t="s">
        <v>48</v>
      </c>
      <c r="G61" s="57">
        <v>4445</v>
      </c>
      <c r="H61" s="57">
        <v>3353076.8561768923</v>
      </c>
      <c r="I61" s="58">
        <v>3370</v>
      </c>
      <c r="K61" s="10" t="s">
        <v>48</v>
      </c>
      <c r="L61" s="102">
        <v>1.9122609673790869E-2</v>
      </c>
      <c r="M61" s="102">
        <v>5.818723272186288E-2</v>
      </c>
      <c r="N61" s="103">
        <v>0.14747774480712161</v>
      </c>
    </row>
    <row r="62" spans="1:20" ht="13.5" thickBot="1" x14ac:dyDescent="0.25">
      <c r="A62" s="39" t="s">
        <v>49</v>
      </c>
      <c r="B62" s="30">
        <v>4627</v>
      </c>
      <c r="C62" s="30">
        <v>5766133.7578692976</v>
      </c>
      <c r="D62" s="31">
        <v>1941</v>
      </c>
      <c r="E62" s="20"/>
      <c r="F62" s="68" t="s">
        <v>49</v>
      </c>
      <c r="G62" s="79">
        <v>4687</v>
      </c>
      <c r="H62" s="79">
        <v>6012122.1363862576</v>
      </c>
      <c r="I62" s="80">
        <v>2140</v>
      </c>
      <c r="K62" s="11" t="s">
        <v>49</v>
      </c>
      <c r="L62" s="102">
        <v>-1.2801365478984472E-2</v>
      </c>
      <c r="M62" s="102">
        <v>-4.0915399410833886E-2</v>
      </c>
      <c r="N62" s="103">
        <v>-9.2990654205607481E-2</v>
      </c>
    </row>
    <row r="63" spans="1:20" ht="13.5" thickBot="1" x14ac:dyDescent="0.25">
      <c r="A63" s="40" t="s">
        <v>50</v>
      </c>
      <c r="B63" s="34">
        <v>26374</v>
      </c>
      <c r="C63" s="34">
        <v>19884498.315681443</v>
      </c>
      <c r="D63" s="35">
        <v>20747</v>
      </c>
      <c r="E63" s="20"/>
      <c r="F63" s="69" t="s">
        <v>50</v>
      </c>
      <c r="G63" s="74">
        <v>25107</v>
      </c>
      <c r="H63" s="74">
        <v>17795313.686788987</v>
      </c>
      <c r="I63" s="75">
        <v>19293</v>
      </c>
      <c r="K63" s="12" t="s">
        <v>50</v>
      </c>
      <c r="L63" s="104">
        <v>5.0464014019994341E-2</v>
      </c>
      <c r="M63" s="104">
        <v>0.11740083179558902</v>
      </c>
      <c r="N63" s="105">
        <v>7.5364121702171882E-2</v>
      </c>
    </row>
    <row r="64" spans="1:20" ht="13.5" thickBot="1" x14ac:dyDescent="0.25">
      <c r="B64" s="111"/>
      <c r="C64" s="111"/>
      <c r="D64" s="111"/>
      <c r="E64" s="20"/>
      <c r="F64" s="63"/>
      <c r="G64" s="111"/>
      <c r="H64" s="111"/>
      <c r="I64" s="111"/>
      <c r="L64" s="100"/>
      <c r="M64" s="100"/>
      <c r="N64" s="100"/>
    </row>
    <row r="65" spans="1:18" ht="13.5" thickBot="1" x14ac:dyDescent="0.25">
      <c r="A65" s="84" t="s">
        <v>51</v>
      </c>
      <c r="B65" s="85">
        <v>1956</v>
      </c>
      <c r="C65" s="85">
        <v>1923155.5751666541</v>
      </c>
      <c r="D65" s="85">
        <v>1234</v>
      </c>
      <c r="E65" s="20"/>
      <c r="F65" s="50" t="s">
        <v>51</v>
      </c>
      <c r="G65" s="51">
        <v>1714</v>
      </c>
      <c r="H65" s="51">
        <v>1804418.9197671697</v>
      </c>
      <c r="I65" s="55">
        <v>1112</v>
      </c>
      <c r="K65" s="98" t="s">
        <v>51</v>
      </c>
      <c r="L65" s="99">
        <v>0.14119019836639435</v>
      </c>
      <c r="M65" s="99">
        <v>6.5803264474086465E-2</v>
      </c>
      <c r="N65" s="99">
        <v>0.10971223021582732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1139</v>
      </c>
      <c r="C66" s="30">
        <v>1135671.5749738971</v>
      </c>
      <c r="D66" s="31">
        <v>573</v>
      </c>
      <c r="E66" s="20"/>
      <c r="F66" s="73" t="s">
        <v>52</v>
      </c>
      <c r="G66" s="57">
        <v>977</v>
      </c>
      <c r="H66" s="57">
        <v>1025792.5492527389</v>
      </c>
      <c r="I66" s="58">
        <v>529</v>
      </c>
      <c r="K66" s="10" t="s">
        <v>52</v>
      </c>
      <c r="L66" s="102">
        <v>0.16581371545547596</v>
      </c>
      <c r="M66" s="102">
        <v>0.10711622520674569</v>
      </c>
      <c r="N66" s="103">
        <v>8.3175803402646409E-2</v>
      </c>
    </row>
    <row r="67" spans="1:18" ht="13.5" thickBot="1" x14ac:dyDescent="0.25">
      <c r="A67" s="40" t="s">
        <v>53</v>
      </c>
      <c r="B67" s="34">
        <v>817</v>
      </c>
      <c r="C67" s="34">
        <v>787484.000192757</v>
      </c>
      <c r="D67" s="35">
        <v>661</v>
      </c>
      <c r="E67" s="20"/>
      <c r="F67" s="69" t="s">
        <v>53</v>
      </c>
      <c r="G67" s="74">
        <v>737</v>
      </c>
      <c r="H67" s="74">
        <v>778626.37051443092</v>
      </c>
      <c r="I67" s="75">
        <v>583</v>
      </c>
      <c r="K67" s="12" t="s">
        <v>53</v>
      </c>
      <c r="L67" s="104">
        <v>0.10854816824966074</v>
      </c>
      <c r="M67" s="104">
        <v>1.137596928867679E-2</v>
      </c>
      <c r="N67" s="105">
        <v>0.13379073756432236</v>
      </c>
    </row>
    <row r="68" spans="1:18" ht="13.5" thickBot="1" x14ac:dyDescent="0.25">
      <c r="B68" s="111"/>
      <c r="C68" s="111"/>
      <c r="D68" s="111"/>
      <c r="E68" s="20"/>
      <c r="F68" s="63"/>
      <c r="G68" s="111"/>
      <c r="H68" s="111"/>
      <c r="I68" s="111"/>
      <c r="L68" s="100"/>
      <c r="M68" s="100"/>
      <c r="N68" s="100"/>
    </row>
    <row r="69" spans="1:18" ht="13.5" thickBot="1" x14ac:dyDescent="0.25">
      <c r="A69" s="84" t="s">
        <v>54</v>
      </c>
      <c r="B69" s="85">
        <v>19828</v>
      </c>
      <c r="C69" s="85">
        <v>16697730.253257368</v>
      </c>
      <c r="D69" s="85">
        <v>12927</v>
      </c>
      <c r="E69" s="20"/>
      <c r="F69" s="50" t="s">
        <v>54</v>
      </c>
      <c r="G69" s="51">
        <v>17829</v>
      </c>
      <c r="H69" s="51">
        <v>16839720.172532354</v>
      </c>
      <c r="I69" s="55">
        <v>13133</v>
      </c>
      <c r="K69" s="98" t="s">
        <v>54</v>
      </c>
      <c r="L69" s="99">
        <v>0.11212070222670922</v>
      </c>
      <c r="M69" s="99">
        <v>-8.4318455306988671E-3</v>
      </c>
      <c r="N69" s="99">
        <v>-1.5685677301454315E-2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9368</v>
      </c>
      <c r="C70" s="30">
        <v>5656312.6327283056</v>
      </c>
      <c r="D70" s="31">
        <v>5895</v>
      </c>
      <c r="E70" s="20"/>
      <c r="F70" s="73" t="s">
        <v>55</v>
      </c>
      <c r="G70" s="57">
        <v>7840</v>
      </c>
      <c r="H70" s="57">
        <v>5798896.8784916215</v>
      </c>
      <c r="I70" s="58">
        <v>5985</v>
      </c>
      <c r="K70" s="10" t="s">
        <v>55</v>
      </c>
      <c r="L70" s="102">
        <v>0.19489795918367347</v>
      </c>
      <c r="M70" s="102">
        <v>-2.4588167155061402E-2</v>
      </c>
      <c r="N70" s="103">
        <v>-1.5037593984962405E-2</v>
      </c>
    </row>
    <row r="71" spans="1:18" ht="13.5" thickBot="1" x14ac:dyDescent="0.25">
      <c r="A71" s="39" t="s">
        <v>56</v>
      </c>
      <c r="B71" s="30">
        <v>867</v>
      </c>
      <c r="C71" s="30">
        <v>976141.97168586694</v>
      </c>
      <c r="D71" s="31">
        <v>559</v>
      </c>
      <c r="E71" s="20"/>
      <c r="F71" s="68" t="s">
        <v>56</v>
      </c>
      <c r="G71" s="79">
        <v>853</v>
      </c>
      <c r="H71" s="79">
        <v>784473.59860697703</v>
      </c>
      <c r="I71" s="80">
        <v>597</v>
      </c>
      <c r="K71" s="11" t="s">
        <v>56</v>
      </c>
      <c r="L71" s="102">
        <v>1.6412661195779554E-2</v>
      </c>
      <c r="M71" s="102">
        <v>0.24432737241794178</v>
      </c>
      <c r="N71" s="103">
        <v>-6.3651591289782261E-2</v>
      </c>
    </row>
    <row r="72" spans="1:18" ht="13.5" thickBot="1" x14ac:dyDescent="0.25">
      <c r="A72" s="39" t="s">
        <v>57</v>
      </c>
      <c r="B72" s="30">
        <v>894</v>
      </c>
      <c r="C72" s="30">
        <v>943276.73097520799</v>
      </c>
      <c r="D72" s="31">
        <v>732</v>
      </c>
      <c r="E72" s="20"/>
      <c r="F72" s="68" t="s">
        <v>57</v>
      </c>
      <c r="G72" s="79">
        <v>854</v>
      </c>
      <c r="H72" s="79">
        <v>1057418.3403003409</v>
      </c>
      <c r="I72" s="80">
        <v>649</v>
      </c>
      <c r="K72" s="11" t="s">
        <v>57</v>
      </c>
      <c r="L72" s="102">
        <v>4.6838407494145251E-2</v>
      </c>
      <c r="M72" s="102">
        <v>-0.1079436633307429</v>
      </c>
      <c r="N72" s="103">
        <v>0.12788906009244982</v>
      </c>
    </row>
    <row r="73" spans="1:18" ht="13.5" thickBot="1" x14ac:dyDescent="0.25">
      <c r="A73" s="40" t="s">
        <v>58</v>
      </c>
      <c r="B73" s="34">
        <v>8699</v>
      </c>
      <c r="C73" s="34">
        <v>9121998.9178679883</v>
      </c>
      <c r="D73" s="35">
        <v>5741</v>
      </c>
      <c r="E73" s="20"/>
      <c r="F73" s="69" t="s">
        <v>58</v>
      </c>
      <c r="G73" s="74">
        <v>8282</v>
      </c>
      <c r="H73" s="74">
        <v>9198931.3551334143</v>
      </c>
      <c r="I73" s="75">
        <v>5902</v>
      </c>
      <c r="K73" s="12" t="s">
        <v>58</v>
      </c>
      <c r="L73" s="104">
        <v>5.0350156966916249E-2</v>
      </c>
      <c r="M73" s="104">
        <v>-8.363192885714299E-3</v>
      </c>
      <c r="N73" s="105">
        <v>-2.7278888512368704E-2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47080</v>
      </c>
      <c r="C75" s="85">
        <v>52457955.151654378</v>
      </c>
      <c r="D75" s="85">
        <v>32361</v>
      </c>
      <c r="E75" s="20"/>
      <c r="F75" s="50" t="s">
        <v>59</v>
      </c>
      <c r="G75" s="51">
        <v>49715</v>
      </c>
      <c r="H75" s="51">
        <v>49319528.843803063</v>
      </c>
      <c r="I75" s="55">
        <v>32462</v>
      </c>
      <c r="K75" s="98" t="s">
        <v>59</v>
      </c>
      <c r="L75" s="99">
        <v>-5.3002112038620153E-2</v>
      </c>
      <c r="M75" s="99">
        <v>6.3634555751552968E-2</v>
      </c>
      <c r="N75" s="99">
        <v>-3.1113301706611196E-3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47080</v>
      </c>
      <c r="C76" s="34">
        <v>52457955.151654378</v>
      </c>
      <c r="D76" s="35">
        <v>32361</v>
      </c>
      <c r="E76" s="20"/>
      <c r="F76" s="72" t="s">
        <v>60</v>
      </c>
      <c r="G76" s="61">
        <v>49715</v>
      </c>
      <c r="H76" s="61">
        <v>49319528.843803063</v>
      </c>
      <c r="I76" s="62">
        <v>32462</v>
      </c>
      <c r="K76" s="14" t="s">
        <v>60</v>
      </c>
      <c r="L76" s="104">
        <v>-5.3002112038620153E-2</v>
      </c>
      <c r="M76" s="104">
        <v>6.3634555751552968E-2</v>
      </c>
      <c r="N76" s="105">
        <v>-3.1113301706611196E-3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24735</v>
      </c>
      <c r="C78" s="85">
        <v>16193134.999882786</v>
      </c>
      <c r="D78" s="85">
        <v>21262</v>
      </c>
      <c r="E78" s="20"/>
      <c r="F78" s="50" t="s">
        <v>61</v>
      </c>
      <c r="G78" s="51">
        <v>19209</v>
      </c>
      <c r="H78" s="51">
        <v>10671488.290403489</v>
      </c>
      <c r="I78" s="55">
        <v>15579</v>
      </c>
      <c r="K78" s="98" t="s">
        <v>61</v>
      </c>
      <c r="L78" s="99">
        <v>0.28767765110104637</v>
      </c>
      <c r="M78" s="99">
        <v>0.51742049086487096</v>
      </c>
      <c r="N78" s="99">
        <v>0.36478592977726421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24735</v>
      </c>
      <c r="C79" s="34">
        <v>16193134.999882786</v>
      </c>
      <c r="D79" s="35">
        <v>21262</v>
      </c>
      <c r="E79" s="20"/>
      <c r="F79" s="72" t="s">
        <v>62</v>
      </c>
      <c r="G79" s="61">
        <v>19209</v>
      </c>
      <c r="H79" s="61">
        <v>10671488.290403489</v>
      </c>
      <c r="I79" s="62">
        <v>15579</v>
      </c>
      <c r="K79" s="14" t="s">
        <v>62</v>
      </c>
      <c r="L79" s="104">
        <v>0.28767765110104637</v>
      </c>
      <c r="M79" s="104">
        <v>0.51742049086487096</v>
      </c>
      <c r="N79" s="105">
        <v>0.36478592977726421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9247</v>
      </c>
      <c r="C81" s="85">
        <v>11879098.041250668</v>
      </c>
      <c r="D81" s="85">
        <v>7432</v>
      </c>
      <c r="E81" s="20"/>
      <c r="F81" s="50" t="s">
        <v>63</v>
      </c>
      <c r="G81" s="51">
        <v>9646</v>
      </c>
      <c r="H81" s="51">
        <v>10754634.837775651</v>
      </c>
      <c r="I81" s="55">
        <v>7785</v>
      </c>
      <c r="K81" s="98" t="s">
        <v>63</v>
      </c>
      <c r="L81" s="99">
        <v>-4.136429608127723E-2</v>
      </c>
      <c r="M81" s="99">
        <v>0.10455614908702815</v>
      </c>
      <c r="N81" s="99">
        <v>-4.5343609505459237E-2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9247</v>
      </c>
      <c r="C82" s="34">
        <v>11879098.041250668</v>
      </c>
      <c r="D82" s="35">
        <v>7432</v>
      </c>
      <c r="E82" s="20"/>
      <c r="F82" s="72" t="s">
        <v>64</v>
      </c>
      <c r="G82" s="61">
        <v>9646</v>
      </c>
      <c r="H82" s="61">
        <v>10754634.837775651</v>
      </c>
      <c r="I82" s="62">
        <v>7785</v>
      </c>
      <c r="K82" s="14" t="s">
        <v>64</v>
      </c>
      <c r="L82" s="104">
        <v>-4.136429608127723E-2</v>
      </c>
      <c r="M82" s="104">
        <v>0.10455614908702815</v>
      </c>
      <c r="N82" s="105">
        <v>-4.5343609505459237E-2</v>
      </c>
    </row>
    <row r="83" spans="1:18" ht="13.5" thickBot="1" x14ac:dyDescent="0.25">
      <c r="B83" s="111"/>
      <c r="C83" s="111"/>
      <c r="D83" s="111"/>
      <c r="E83" s="111"/>
      <c r="F83" s="63"/>
      <c r="G83" s="111"/>
      <c r="H83" s="111"/>
      <c r="I83" s="111"/>
      <c r="L83" s="100"/>
      <c r="M83" s="100"/>
      <c r="N83" s="100"/>
    </row>
    <row r="84" spans="1:18" ht="13.5" thickBot="1" x14ac:dyDescent="0.25">
      <c r="A84" s="84" t="s">
        <v>65</v>
      </c>
      <c r="B84" s="85">
        <v>15567</v>
      </c>
      <c r="C84" s="85">
        <v>16162581.096408699</v>
      </c>
      <c r="D84" s="85">
        <v>12821</v>
      </c>
      <c r="E84" s="20"/>
      <c r="F84" s="50" t="s">
        <v>65</v>
      </c>
      <c r="G84" s="51">
        <v>14611</v>
      </c>
      <c r="H84" s="51">
        <v>15622171.498972533</v>
      </c>
      <c r="I84" s="55">
        <v>11890</v>
      </c>
      <c r="K84" s="98" t="s">
        <v>65</v>
      </c>
      <c r="L84" s="99">
        <v>6.5430155362398157E-2</v>
      </c>
      <c r="M84" s="99">
        <v>3.4592476306620323E-2</v>
      </c>
      <c r="N84" s="99">
        <v>7.8301093355761076E-2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3673</v>
      </c>
      <c r="C85" s="30">
        <v>4182189.9376595593</v>
      </c>
      <c r="D85" s="31">
        <v>3044</v>
      </c>
      <c r="E85" s="20"/>
      <c r="F85" s="73" t="s">
        <v>66</v>
      </c>
      <c r="G85" s="57">
        <v>3310</v>
      </c>
      <c r="H85" s="57">
        <v>4117897.0598657173</v>
      </c>
      <c r="I85" s="58">
        <v>2525</v>
      </c>
      <c r="K85" s="10" t="s">
        <v>66</v>
      </c>
      <c r="L85" s="102">
        <v>0.10966767371601205</v>
      </c>
      <c r="M85" s="102">
        <v>1.561303666875502E-2</v>
      </c>
      <c r="N85" s="103">
        <v>0.20554455445544551</v>
      </c>
    </row>
    <row r="86" spans="1:18" ht="13.5" thickBot="1" x14ac:dyDescent="0.25">
      <c r="A86" s="39" t="s">
        <v>67</v>
      </c>
      <c r="B86" s="30">
        <v>2421</v>
      </c>
      <c r="C86" s="30">
        <v>2944189.4402328348</v>
      </c>
      <c r="D86" s="31">
        <v>1941</v>
      </c>
      <c r="E86" s="20"/>
      <c r="F86" s="68" t="s">
        <v>67</v>
      </c>
      <c r="G86" s="79">
        <v>2810</v>
      </c>
      <c r="H86" s="79">
        <v>3118846.4001439568</v>
      </c>
      <c r="I86" s="80">
        <v>2318</v>
      </c>
      <c r="K86" s="11" t="s">
        <v>67</v>
      </c>
      <c r="L86" s="102">
        <v>-0.13843416370106765</v>
      </c>
      <c r="M86" s="102">
        <v>-5.6000500666868458E-2</v>
      </c>
      <c r="N86" s="103">
        <v>-0.16264020707506466</v>
      </c>
    </row>
    <row r="87" spans="1:18" ht="13.5" thickBot="1" x14ac:dyDescent="0.25">
      <c r="A87" s="40" t="s">
        <v>68</v>
      </c>
      <c r="B87" s="34">
        <v>9473</v>
      </c>
      <c r="C87" s="34">
        <v>9036201.7185163051</v>
      </c>
      <c r="D87" s="35">
        <v>7836</v>
      </c>
      <c r="E87" s="20"/>
      <c r="F87" s="69" t="s">
        <v>68</v>
      </c>
      <c r="G87" s="74">
        <v>8491</v>
      </c>
      <c r="H87" s="74">
        <v>8385428.0389628597</v>
      </c>
      <c r="I87" s="75">
        <v>7047</v>
      </c>
      <c r="K87" s="12" t="s">
        <v>68</v>
      </c>
      <c r="L87" s="104">
        <v>0.1156518666823696</v>
      </c>
      <c r="M87" s="104">
        <v>7.7607687589664742E-2</v>
      </c>
      <c r="N87" s="105">
        <v>0.11196253724989358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2391</v>
      </c>
      <c r="C89" s="85">
        <v>2774852.2091976302</v>
      </c>
      <c r="D89" s="85">
        <v>1936</v>
      </c>
      <c r="E89" s="20"/>
      <c r="F89" s="54" t="s">
        <v>69</v>
      </c>
      <c r="G89" s="51">
        <v>2258</v>
      </c>
      <c r="H89" s="51">
        <v>2227565.8109084098</v>
      </c>
      <c r="I89" s="55">
        <v>1818</v>
      </c>
      <c r="K89" s="101" t="s">
        <v>69</v>
      </c>
      <c r="L89" s="99">
        <v>5.8901682905225794E-2</v>
      </c>
      <c r="M89" s="99">
        <v>0.24568809397646252</v>
      </c>
      <c r="N89" s="99">
        <v>6.4906490649064841E-2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2391</v>
      </c>
      <c r="C90" s="34">
        <v>2774852.2091976302</v>
      </c>
      <c r="D90" s="35">
        <v>1936</v>
      </c>
      <c r="E90" s="20"/>
      <c r="F90" s="71" t="s">
        <v>70</v>
      </c>
      <c r="G90" s="61">
        <v>2258</v>
      </c>
      <c r="H90" s="61">
        <v>2227565.8109084098</v>
      </c>
      <c r="I90" s="62">
        <v>1818</v>
      </c>
      <c r="K90" s="13" t="s">
        <v>70</v>
      </c>
      <c r="L90" s="104">
        <v>5.8901682905225794E-2</v>
      </c>
      <c r="M90" s="104">
        <v>0.24568809397646252</v>
      </c>
      <c r="N90" s="105">
        <v>6.4906490649064841E-2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S92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85</v>
      </c>
      <c r="B2" s="26">
        <v>2019</v>
      </c>
      <c r="C2" s="25"/>
      <c r="D2" s="25"/>
      <c r="F2" s="44" t="s">
        <v>85</v>
      </c>
      <c r="G2" s="45">
        <v>2018</v>
      </c>
      <c r="K2" s="1" t="s">
        <v>85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63"/>
      <c r="C19" s="163"/>
      <c r="D19" s="164"/>
      <c r="E19" s="20"/>
      <c r="F19" s="68" t="s">
        <v>14</v>
      </c>
      <c r="G19" s="163"/>
      <c r="H19" s="163"/>
      <c r="I19" s="164"/>
      <c r="K19" s="10" t="s">
        <v>14</v>
      </c>
      <c r="L19" s="144"/>
      <c r="M19" s="144"/>
      <c r="N19" s="145"/>
    </row>
    <row r="20" spans="1:19" ht="13.5" thickBot="1" x14ac:dyDescent="0.25">
      <c r="A20" s="39" t="s">
        <v>15</v>
      </c>
      <c r="B20" s="163"/>
      <c r="C20" s="163"/>
      <c r="D20" s="164"/>
      <c r="E20" s="20"/>
      <c r="F20" s="68" t="s">
        <v>15</v>
      </c>
      <c r="G20" s="163"/>
      <c r="H20" s="163"/>
      <c r="I20" s="164"/>
      <c r="K20" s="11" t="s">
        <v>15</v>
      </c>
      <c r="L20" s="144"/>
      <c r="M20" s="144"/>
      <c r="N20" s="145"/>
    </row>
    <row r="21" spans="1:19" ht="13.5" thickBot="1" x14ac:dyDescent="0.25">
      <c r="A21" s="40" t="s">
        <v>16</v>
      </c>
      <c r="B21" s="165"/>
      <c r="C21" s="165"/>
      <c r="D21" s="166"/>
      <c r="E21" s="20"/>
      <c r="F21" s="69" t="s">
        <v>16</v>
      </c>
      <c r="G21" s="165"/>
      <c r="H21" s="165"/>
      <c r="I21" s="166"/>
      <c r="K21" s="12" t="s">
        <v>16</v>
      </c>
      <c r="L21" s="146"/>
      <c r="M21" s="146"/>
      <c r="N21" s="14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112"/>
      <c r="C37" s="112"/>
      <c r="D37" s="112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2"/>
      <c r="C38" s="112"/>
      <c r="D38" s="112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112"/>
      <c r="C39" s="112"/>
      <c r="D39" s="112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112"/>
      <c r="C40" s="112"/>
      <c r="D40" s="112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112"/>
      <c r="C41" s="112"/>
      <c r="D41" s="112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63"/>
      <c r="C44" s="163"/>
      <c r="D44" s="164"/>
      <c r="E44" s="20"/>
      <c r="F44" s="76" t="s">
        <v>33</v>
      </c>
      <c r="G44" s="163"/>
      <c r="H44" s="163"/>
      <c r="I44" s="164"/>
      <c r="K44" s="10" t="s">
        <v>33</v>
      </c>
      <c r="L44" s="142"/>
      <c r="M44" s="142"/>
      <c r="N44" s="143"/>
    </row>
    <row r="45" spans="1:19" ht="13.5" thickBot="1" x14ac:dyDescent="0.25">
      <c r="A45" s="39" t="s">
        <v>34</v>
      </c>
      <c r="B45" s="163"/>
      <c r="C45" s="163"/>
      <c r="D45" s="164"/>
      <c r="E45" s="20"/>
      <c r="F45" s="77" t="s">
        <v>34</v>
      </c>
      <c r="G45" s="163"/>
      <c r="H45" s="163"/>
      <c r="I45" s="164"/>
      <c r="K45" s="11" t="s">
        <v>34</v>
      </c>
      <c r="L45" s="144"/>
      <c r="M45" s="144"/>
      <c r="N45" s="145"/>
    </row>
    <row r="46" spans="1:19" ht="13.5" thickBot="1" x14ac:dyDescent="0.25">
      <c r="A46" s="39" t="s">
        <v>35</v>
      </c>
      <c r="B46" s="163"/>
      <c r="C46" s="163"/>
      <c r="D46" s="164"/>
      <c r="E46" s="20"/>
      <c r="F46" s="77" t="s">
        <v>35</v>
      </c>
      <c r="G46" s="163"/>
      <c r="H46" s="163"/>
      <c r="I46" s="164"/>
      <c r="K46" s="11" t="s">
        <v>35</v>
      </c>
      <c r="L46" s="144"/>
      <c r="M46" s="144"/>
      <c r="N46" s="145"/>
    </row>
    <row r="47" spans="1:19" ht="13.5" thickBot="1" x14ac:dyDescent="0.25">
      <c r="A47" s="39" t="s">
        <v>36</v>
      </c>
      <c r="B47" s="163"/>
      <c r="C47" s="163"/>
      <c r="D47" s="164"/>
      <c r="E47" s="20"/>
      <c r="F47" s="77" t="s">
        <v>36</v>
      </c>
      <c r="G47" s="163"/>
      <c r="H47" s="163"/>
      <c r="I47" s="164"/>
      <c r="K47" s="11" t="s">
        <v>36</v>
      </c>
      <c r="L47" s="144"/>
      <c r="M47" s="144"/>
      <c r="N47" s="145"/>
    </row>
    <row r="48" spans="1:19" ht="13.5" thickBot="1" x14ac:dyDescent="0.25">
      <c r="A48" s="39" t="s">
        <v>37</v>
      </c>
      <c r="B48" s="163"/>
      <c r="C48" s="163"/>
      <c r="D48" s="164"/>
      <c r="E48" s="20"/>
      <c r="F48" s="77" t="s">
        <v>37</v>
      </c>
      <c r="G48" s="163"/>
      <c r="H48" s="163"/>
      <c r="I48" s="164"/>
      <c r="K48" s="11" t="s">
        <v>37</v>
      </c>
      <c r="L48" s="144"/>
      <c r="M48" s="144"/>
      <c r="N48" s="145"/>
    </row>
    <row r="49" spans="1:19" ht="13.5" thickBot="1" x14ac:dyDescent="0.25">
      <c r="A49" s="39" t="s">
        <v>38</v>
      </c>
      <c r="B49" s="163"/>
      <c r="C49" s="163"/>
      <c r="D49" s="164"/>
      <c r="E49" s="20"/>
      <c r="F49" s="77" t="s">
        <v>38</v>
      </c>
      <c r="G49" s="163"/>
      <c r="H49" s="163"/>
      <c r="I49" s="164"/>
      <c r="K49" s="11" t="s">
        <v>38</v>
      </c>
      <c r="L49" s="144"/>
      <c r="M49" s="144"/>
      <c r="N49" s="145"/>
    </row>
    <row r="50" spans="1:19" ht="13.5" thickBot="1" x14ac:dyDescent="0.25">
      <c r="A50" s="39" t="s">
        <v>39</v>
      </c>
      <c r="B50" s="163"/>
      <c r="C50" s="163"/>
      <c r="D50" s="164"/>
      <c r="E50" s="20"/>
      <c r="F50" s="77" t="s">
        <v>39</v>
      </c>
      <c r="G50" s="163"/>
      <c r="H50" s="163"/>
      <c r="I50" s="164"/>
      <c r="K50" s="11" t="s">
        <v>39</v>
      </c>
      <c r="L50" s="144"/>
      <c r="M50" s="144"/>
      <c r="N50" s="145"/>
    </row>
    <row r="51" spans="1:19" ht="13.5" thickBot="1" x14ac:dyDescent="0.25">
      <c r="A51" s="39" t="s">
        <v>40</v>
      </c>
      <c r="B51" s="163"/>
      <c r="C51" s="163"/>
      <c r="D51" s="164"/>
      <c r="E51" s="20"/>
      <c r="F51" s="77" t="s">
        <v>40</v>
      </c>
      <c r="G51" s="163"/>
      <c r="H51" s="163"/>
      <c r="I51" s="164"/>
      <c r="K51" s="11" t="s">
        <v>40</v>
      </c>
      <c r="L51" s="144"/>
      <c r="M51" s="144"/>
      <c r="N51" s="145"/>
    </row>
    <row r="52" spans="1:19" ht="13.5" thickBot="1" x14ac:dyDescent="0.25">
      <c r="A52" s="40" t="s">
        <v>41</v>
      </c>
      <c r="B52" s="165"/>
      <c r="C52" s="165"/>
      <c r="D52" s="166"/>
      <c r="E52" s="20"/>
      <c r="F52" s="78" t="s">
        <v>41</v>
      </c>
      <c r="G52" s="165"/>
      <c r="H52" s="165"/>
      <c r="I52" s="166"/>
      <c r="K52" s="12" t="s">
        <v>41</v>
      </c>
      <c r="L52" s="146"/>
      <c r="M52" s="146"/>
      <c r="N52" s="147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S92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86</v>
      </c>
      <c r="B2" s="26">
        <v>2019</v>
      </c>
      <c r="C2" s="25"/>
      <c r="D2" s="25"/>
      <c r="F2" s="44" t="s">
        <v>86</v>
      </c>
      <c r="G2" s="45">
        <v>2018</v>
      </c>
      <c r="K2" s="1" t="s">
        <v>86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63"/>
      <c r="C19" s="163"/>
      <c r="D19" s="164"/>
      <c r="E19" s="20"/>
      <c r="F19" s="68" t="s">
        <v>14</v>
      </c>
      <c r="G19" s="163"/>
      <c r="H19" s="163"/>
      <c r="I19" s="164"/>
      <c r="K19" s="10" t="s">
        <v>14</v>
      </c>
      <c r="L19" s="144"/>
      <c r="M19" s="144"/>
      <c r="N19" s="145"/>
    </row>
    <row r="20" spans="1:19" ht="13.5" thickBot="1" x14ac:dyDescent="0.25">
      <c r="A20" s="39" t="s">
        <v>15</v>
      </c>
      <c r="B20" s="163"/>
      <c r="C20" s="163"/>
      <c r="D20" s="164"/>
      <c r="E20" s="20"/>
      <c r="F20" s="68" t="s">
        <v>15</v>
      </c>
      <c r="G20" s="163"/>
      <c r="H20" s="163"/>
      <c r="I20" s="164"/>
      <c r="K20" s="11" t="s">
        <v>15</v>
      </c>
      <c r="L20" s="144"/>
      <c r="M20" s="144"/>
      <c r="N20" s="145"/>
    </row>
    <row r="21" spans="1:19" ht="13.5" thickBot="1" x14ac:dyDescent="0.25">
      <c r="A21" s="40" t="s">
        <v>16</v>
      </c>
      <c r="B21" s="165"/>
      <c r="C21" s="165"/>
      <c r="D21" s="166"/>
      <c r="E21" s="20"/>
      <c r="F21" s="69" t="s">
        <v>16</v>
      </c>
      <c r="G21" s="165"/>
      <c r="H21" s="165"/>
      <c r="I21" s="166"/>
      <c r="K21" s="12" t="s">
        <v>16</v>
      </c>
      <c r="L21" s="146"/>
      <c r="M21" s="146"/>
      <c r="N21" s="14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112"/>
      <c r="C37" s="112"/>
      <c r="D37" s="112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2"/>
      <c r="C38" s="112"/>
      <c r="D38" s="112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112"/>
      <c r="C39" s="112"/>
      <c r="D39" s="112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112"/>
      <c r="C40" s="112"/>
      <c r="D40" s="112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112"/>
      <c r="C41" s="112"/>
      <c r="D41" s="112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63"/>
      <c r="C44" s="163"/>
      <c r="D44" s="164"/>
      <c r="E44" s="20"/>
      <c r="F44" s="76" t="s">
        <v>33</v>
      </c>
      <c r="G44" s="163"/>
      <c r="H44" s="163"/>
      <c r="I44" s="164"/>
      <c r="K44" s="10" t="s">
        <v>33</v>
      </c>
      <c r="L44" s="142"/>
      <c r="M44" s="142"/>
      <c r="N44" s="143"/>
    </row>
    <row r="45" spans="1:19" ht="13.5" thickBot="1" x14ac:dyDescent="0.25">
      <c r="A45" s="39" t="s">
        <v>34</v>
      </c>
      <c r="B45" s="163"/>
      <c r="C45" s="163"/>
      <c r="D45" s="164"/>
      <c r="E45" s="20"/>
      <c r="F45" s="77" t="s">
        <v>34</v>
      </c>
      <c r="G45" s="163"/>
      <c r="H45" s="163"/>
      <c r="I45" s="164"/>
      <c r="K45" s="11" t="s">
        <v>34</v>
      </c>
      <c r="L45" s="144"/>
      <c r="M45" s="144"/>
      <c r="N45" s="145"/>
    </row>
    <row r="46" spans="1:19" ht="13.5" thickBot="1" x14ac:dyDescent="0.25">
      <c r="A46" s="39" t="s">
        <v>35</v>
      </c>
      <c r="B46" s="163"/>
      <c r="C46" s="163"/>
      <c r="D46" s="164"/>
      <c r="E46" s="20"/>
      <c r="F46" s="77" t="s">
        <v>35</v>
      </c>
      <c r="G46" s="163"/>
      <c r="H46" s="163"/>
      <c r="I46" s="164"/>
      <c r="K46" s="11" t="s">
        <v>35</v>
      </c>
      <c r="L46" s="144"/>
      <c r="M46" s="144"/>
      <c r="N46" s="145"/>
    </row>
    <row r="47" spans="1:19" ht="13.5" thickBot="1" x14ac:dyDescent="0.25">
      <c r="A47" s="39" t="s">
        <v>36</v>
      </c>
      <c r="B47" s="163"/>
      <c r="C47" s="163"/>
      <c r="D47" s="164"/>
      <c r="E47" s="20"/>
      <c r="F47" s="77" t="s">
        <v>36</v>
      </c>
      <c r="G47" s="163"/>
      <c r="H47" s="163"/>
      <c r="I47" s="164"/>
      <c r="K47" s="11" t="s">
        <v>36</v>
      </c>
      <c r="L47" s="144"/>
      <c r="M47" s="144"/>
      <c r="N47" s="145"/>
    </row>
    <row r="48" spans="1:19" ht="13.5" thickBot="1" x14ac:dyDescent="0.25">
      <c r="A48" s="39" t="s">
        <v>37</v>
      </c>
      <c r="B48" s="163"/>
      <c r="C48" s="163"/>
      <c r="D48" s="164"/>
      <c r="E48" s="20"/>
      <c r="F48" s="77" t="s">
        <v>37</v>
      </c>
      <c r="G48" s="163"/>
      <c r="H48" s="163"/>
      <c r="I48" s="164"/>
      <c r="K48" s="11" t="s">
        <v>37</v>
      </c>
      <c r="L48" s="144"/>
      <c r="M48" s="144"/>
      <c r="N48" s="145"/>
    </row>
    <row r="49" spans="1:19" ht="13.5" thickBot="1" x14ac:dyDescent="0.25">
      <c r="A49" s="39" t="s">
        <v>38</v>
      </c>
      <c r="B49" s="163"/>
      <c r="C49" s="163"/>
      <c r="D49" s="164"/>
      <c r="E49" s="20"/>
      <c r="F49" s="77" t="s">
        <v>38</v>
      </c>
      <c r="G49" s="163"/>
      <c r="H49" s="163"/>
      <c r="I49" s="164"/>
      <c r="K49" s="11" t="s">
        <v>38</v>
      </c>
      <c r="L49" s="144"/>
      <c r="M49" s="144"/>
      <c r="N49" s="145"/>
    </row>
    <row r="50" spans="1:19" ht="13.5" thickBot="1" x14ac:dyDescent="0.25">
      <c r="A50" s="39" t="s">
        <v>39</v>
      </c>
      <c r="B50" s="163"/>
      <c r="C50" s="163"/>
      <c r="D50" s="164"/>
      <c r="E50" s="20"/>
      <c r="F50" s="77" t="s">
        <v>39</v>
      </c>
      <c r="G50" s="163"/>
      <c r="H50" s="163"/>
      <c r="I50" s="164"/>
      <c r="K50" s="11" t="s">
        <v>39</v>
      </c>
      <c r="L50" s="144"/>
      <c r="M50" s="144"/>
      <c r="N50" s="145"/>
    </row>
    <row r="51" spans="1:19" ht="13.5" thickBot="1" x14ac:dyDescent="0.25">
      <c r="A51" s="39" t="s">
        <v>40</v>
      </c>
      <c r="B51" s="163"/>
      <c r="C51" s="163"/>
      <c r="D51" s="164"/>
      <c r="E51" s="20"/>
      <c r="F51" s="77" t="s">
        <v>40</v>
      </c>
      <c r="G51" s="163"/>
      <c r="H51" s="163"/>
      <c r="I51" s="164"/>
      <c r="K51" s="11" t="s">
        <v>40</v>
      </c>
      <c r="L51" s="144"/>
      <c r="M51" s="144"/>
      <c r="N51" s="145"/>
    </row>
    <row r="52" spans="1:19" ht="13.5" thickBot="1" x14ac:dyDescent="0.25">
      <c r="A52" s="40" t="s">
        <v>41</v>
      </c>
      <c r="B52" s="165"/>
      <c r="C52" s="165"/>
      <c r="D52" s="166"/>
      <c r="E52" s="20"/>
      <c r="F52" s="78" t="s">
        <v>41</v>
      </c>
      <c r="G52" s="165"/>
      <c r="H52" s="165"/>
      <c r="I52" s="166"/>
      <c r="K52" s="12" t="s">
        <v>41</v>
      </c>
      <c r="L52" s="146"/>
      <c r="M52" s="146"/>
      <c r="N52" s="147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S92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80</v>
      </c>
      <c r="B2" s="26" t="s">
        <v>100</v>
      </c>
      <c r="C2" s="25"/>
      <c r="D2" s="25"/>
      <c r="F2" s="44" t="s">
        <v>80</v>
      </c>
      <c r="G2" s="45" t="s">
        <v>93</v>
      </c>
      <c r="K2" s="1" t="s">
        <v>80</v>
      </c>
      <c r="L2" s="3"/>
      <c r="M2" s="1" t="s">
        <v>101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63"/>
      <c r="C19" s="163"/>
      <c r="D19" s="164"/>
      <c r="E19" s="20"/>
      <c r="F19" s="68" t="s">
        <v>14</v>
      </c>
      <c r="G19" s="163"/>
      <c r="H19" s="163"/>
      <c r="I19" s="164"/>
      <c r="K19" s="10" t="s">
        <v>14</v>
      </c>
      <c r="L19" s="144"/>
      <c r="M19" s="144"/>
      <c r="N19" s="145"/>
    </row>
    <row r="20" spans="1:19" ht="13.5" thickBot="1" x14ac:dyDescent="0.25">
      <c r="A20" s="39" t="s">
        <v>15</v>
      </c>
      <c r="B20" s="163"/>
      <c r="C20" s="163"/>
      <c r="D20" s="164"/>
      <c r="E20" s="20"/>
      <c r="F20" s="68" t="s">
        <v>15</v>
      </c>
      <c r="G20" s="163"/>
      <c r="H20" s="163"/>
      <c r="I20" s="164"/>
      <c r="K20" s="11" t="s">
        <v>15</v>
      </c>
      <c r="L20" s="144"/>
      <c r="M20" s="144"/>
      <c r="N20" s="145"/>
    </row>
    <row r="21" spans="1:19" ht="13.5" thickBot="1" x14ac:dyDescent="0.25">
      <c r="A21" s="40" t="s">
        <v>16</v>
      </c>
      <c r="B21" s="165"/>
      <c r="C21" s="165"/>
      <c r="D21" s="166"/>
      <c r="E21" s="20"/>
      <c r="F21" s="69" t="s">
        <v>16</v>
      </c>
      <c r="G21" s="165"/>
      <c r="H21" s="165"/>
      <c r="I21" s="166"/>
      <c r="K21" s="12" t="s">
        <v>16</v>
      </c>
      <c r="L21" s="146"/>
      <c r="M21" s="146"/>
      <c r="N21" s="14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112"/>
      <c r="C37" s="112"/>
      <c r="D37" s="112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2"/>
      <c r="C38" s="112"/>
      <c r="D38" s="112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112"/>
      <c r="C39" s="112"/>
      <c r="D39" s="112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112"/>
      <c r="C40" s="112"/>
      <c r="D40" s="112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112"/>
      <c r="C41" s="112"/>
      <c r="D41" s="112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63"/>
      <c r="C44" s="163"/>
      <c r="D44" s="164"/>
      <c r="E44" s="20"/>
      <c r="F44" s="76" t="s">
        <v>33</v>
      </c>
      <c r="G44" s="163"/>
      <c r="H44" s="163"/>
      <c r="I44" s="164"/>
      <c r="K44" s="10" t="s">
        <v>33</v>
      </c>
      <c r="L44" s="142"/>
      <c r="M44" s="142"/>
      <c r="N44" s="143"/>
    </row>
    <row r="45" spans="1:19" ht="13.5" thickBot="1" x14ac:dyDescent="0.25">
      <c r="A45" s="39" t="s">
        <v>34</v>
      </c>
      <c r="B45" s="163"/>
      <c r="C45" s="163"/>
      <c r="D45" s="164"/>
      <c r="E45" s="20"/>
      <c r="F45" s="77" t="s">
        <v>34</v>
      </c>
      <c r="G45" s="163"/>
      <c r="H45" s="163"/>
      <c r="I45" s="164"/>
      <c r="K45" s="11" t="s">
        <v>34</v>
      </c>
      <c r="L45" s="144"/>
      <c r="M45" s="144"/>
      <c r="N45" s="145"/>
    </row>
    <row r="46" spans="1:19" ht="13.5" thickBot="1" x14ac:dyDescent="0.25">
      <c r="A46" s="39" t="s">
        <v>35</v>
      </c>
      <c r="B46" s="163"/>
      <c r="C46" s="163"/>
      <c r="D46" s="164"/>
      <c r="E46" s="20"/>
      <c r="F46" s="77" t="s">
        <v>35</v>
      </c>
      <c r="G46" s="163"/>
      <c r="H46" s="163"/>
      <c r="I46" s="164"/>
      <c r="K46" s="11" t="s">
        <v>35</v>
      </c>
      <c r="L46" s="144"/>
      <c r="M46" s="144"/>
      <c r="N46" s="145"/>
    </row>
    <row r="47" spans="1:19" ht="13.5" thickBot="1" x14ac:dyDescent="0.25">
      <c r="A47" s="39" t="s">
        <v>36</v>
      </c>
      <c r="B47" s="163"/>
      <c r="C47" s="163"/>
      <c r="D47" s="164"/>
      <c r="E47" s="20"/>
      <c r="F47" s="77" t="s">
        <v>36</v>
      </c>
      <c r="G47" s="163"/>
      <c r="H47" s="163"/>
      <c r="I47" s="164"/>
      <c r="K47" s="11" t="s">
        <v>36</v>
      </c>
      <c r="L47" s="144"/>
      <c r="M47" s="144"/>
      <c r="N47" s="145"/>
    </row>
    <row r="48" spans="1:19" ht="13.5" thickBot="1" x14ac:dyDescent="0.25">
      <c r="A48" s="39" t="s">
        <v>37</v>
      </c>
      <c r="B48" s="163"/>
      <c r="C48" s="163"/>
      <c r="D48" s="164"/>
      <c r="E48" s="20"/>
      <c r="F48" s="77" t="s">
        <v>37</v>
      </c>
      <c r="G48" s="163"/>
      <c r="H48" s="163"/>
      <c r="I48" s="164"/>
      <c r="K48" s="11" t="s">
        <v>37</v>
      </c>
      <c r="L48" s="144"/>
      <c r="M48" s="144"/>
      <c r="N48" s="145"/>
    </row>
    <row r="49" spans="1:19" ht="13.5" thickBot="1" x14ac:dyDescent="0.25">
      <c r="A49" s="39" t="s">
        <v>38</v>
      </c>
      <c r="B49" s="163"/>
      <c r="C49" s="163"/>
      <c r="D49" s="164"/>
      <c r="E49" s="20"/>
      <c r="F49" s="77" t="s">
        <v>38</v>
      </c>
      <c r="G49" s="163"/>
      <c r="H49" s="163"/>
      <c r="I49" s="164"/>
      <c r="K49" s="11" t="s">
        <v>38</v>
      </c>
      <c r="L49" s="144"/>
      <c r="M49" s="144"/>
      <c r="N49" s="145"/>
    </row>
    <row r="50" spans="1:19" ht="13.5" thickBot="1" x14ac:dyDescent="0.25">
      <c r="A50" s="39" t="s">
        <v>39</v>
      </c>
      <c r="B50" s="163"/>
      <c r="C50" s="163"/>
      <c r="D50" s="164"/>
      <c r="E50" s="20"/>
      <c r="F50" s="77" t="s">
        <v>39</v>
      </c>
      <c r="G50" s="163"/>
      <c r="H50" s="163"/>
      <c r="I50" s="164"/>
      <c r="K50" s="11" t="s">
        <v>39</v>
      </c>
      <c r="L50" s="144"/>
      <c r="M50" s="144"/>
      <c r="N50" s="145"/>
    </row>
    <row r="51" spans="1:19" ht="13.5" thickBot="1" x14ac:dyDescent="0.25">
      <c r="A51" s="39" t="s">
        <v>40</v>
      </c>
      <c r="B51" s="163"/>
      <c r="C51" s="163"/>
      <c r="D51" s="164"/>
      <c r="E51" s="20"/>
      <c r="F51" s="77" t="s">
        <v>40</v>
      </c>
      <c r="G51" s="163"/>
      <c r="H51" s="163"/>
      <c r="I51" s="164"/>
      <c r="K51" s="11" t="s">
        <v>40</v>
      </c>
      <c r="L51" s="144"/>
      <c r="M51" s="144"/>
      <c r="N51" s="145"/>
    </row>
    <row r="52" spans="1:19" ht="13.5" thickBot="1" x14ac:dyDescent="0.25">
      <c r="A52" s="40" t="s">
        <v>41</v>
      </c>
      <c r="B52" s="165"/>
      <c r="C52" s="165"/>
      <c r="D52" s="166"/>
      <c r="E52" s="20"/>
      <c r="F52" s="78" t="s">
        <v>41</v>
      </c>
      <c r="G52" s="165"/>
      <c r="H52" s="165"/>
      <c r="I52" s="166"/>
      <c r="K52" s="12" t="s">
        <v>41</v>
      </c>
      <c r="L52" s="146"/>
      <c r="M52" s="146"/>
      <c r="N52" s="147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S92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87</v>
      </c>
      <c r="B2" s="26">
        <v>2019</v>
      </c>
      <c r="C2" s="25"/>
      <c r="D2" s="25"/>
      <c r="F2" s="44" t="s">
        <v>87</v>
      </c>
      <c r="G2" s="45">
        <v>2018</v>
      </c>
      <c r="K2" s="1" t="s">
        <v>87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63"/>
      <c r="C19" s="163"/>
      <c r="D19" s="164"/>
      <c r="E19" s="20"/>
      <c r="F19" s="68" t="s">
        <v>14</v>
      </c>
      <c r="G19" s="163"/>
      <c r="H19" s="163"/>
      <c r="I19" s="164"/>
      <c r="K19" s="10" t="s">
        <v>14</v>
      </c>
      <c r="L19" s="144"/>
      <c r="M19" s="144"/>
      <c r="N19" s="145"/>
    </row>
    <row r="20" spans="1:19" ht="13.5" thickBot="1" x14ac:dyDescent="0.25">
      <c r="A20" s="39" t="s">
        <v>15</v>
      </c>
      <c r="B20" s="163"/>
      <c r="C20" s="163"/>
      <c r="D20" s="164"/>
      <c r="E20" s="20"/>
      <c r="F20" s="68" t="s">
        <v>15</v>
      </c>
      <c r="G20" s="163"/>
      <c r="H20" s="163"/>
      <c r="I20" s="164"/>
      <c r="K20" s="11" t="s">
        <v>15</v>
      </c>
      <c r="L20" s="144"/>
      <c r="M20" s="144"/>
      <c r="N20" s="145"/>
    </row>
    <row r="21" spans="1:19" ht="13.5" thickBot="1" x14ac:dyDescent="0.25">
      <c r="A21" s="40" t="s">
        <v>16</v>
      </c>
      <c r="B21" s="165"/>
      <c r="C21" s="165"/>
      <c r="D21" s="166"/>
      <c r="E21" s="20"/>
      <c r="F21" s="69" t="s">
        <v>16</v>
      </c>
      <c r="G21" s="165"/>
      <c r="H21" s="165"/>
      <c r="I21" s="166"/>
      <c r="K21" s="12" t="s">
        <v>16</v>
      </c>
      <c r="L21" s="146"/>
      <c r="M21" s="146"/>
      <c r="N21" s="14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112"/>
      <c r="C37" s="112"/>
      <c r="D37" s="112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2"/>
      <c r="C38" s="112"/>
      <c r="D38" s="112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112"/>
      <c r="C39" s="112"/>
      <c r="D39" s="112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112"/>
      <c r="C40" s="112"/>
      <c r="D40" s="112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112"/>
      <c r="C41" s="112"/>
      <c r="D41" s="112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63"/>
      <c r="C44" s="163"/>
      <c r="D44" s="164"/>
      <c r="E44" s="20"/>
      <c r="F44" s="76" t="s">
        <v>33</v>
      </c>
      <c r="G44" s="163"/>
      <c r="H44" s="163"/>
      <c r="I44" s="164"/>
      <c r="K44" s="10" t="s">
        <v>33</v>
      </c>
      <c r="L44" s="142"/>
      <c r="M44" s="142"/>
      <c r="N44" s="143"/>
    </row>
    <row r="45" spans="1:19" ht="13.5" thickBot="1" x14ac:dyDescent="0.25">
      <c r="A45" s="39" t="s">
        <v>34</v>
      </c>
      <c r="B45" s="163"/>
      <c r="C45" s="163"/>
      <c r="D45" s="164"/>
      <c r="E45" s="20"/>
      <c r="F45" s="77" t="s">
        <v>34</v>
      </c>
      <c r="G45" s="163"/>
      <c r="H45" s="163"/>
      <c r="I45" s="164"/>
      <c r="K45" s="11" t="s">
        <v>34</v>
      </c>
      <c r="L45" s="144"/>
      <c r="M45" s="144"/>
      <c r="N45" s="145"/>
    </row>
    <row r="46" spans="1:19" ht="13.5" thickBot="1" x14ac:dyDescent="0.25">
      <c r="A46" s="39" t="s">
        <v>35</v>
      </c>
      <c r="B46" s="163"/>
      <c r="C46" s="163"/>
      <c r="D46" s="164"/>
      <c r="E46" s="20"/>
      <c r="F46" s="77" t="s">
        <v>35</v>
      </c>
      <c r="G46" s="163"/>
      <c r="H46" s="163"/>
      <c r="I46" s="164"/>
      <c r="K46" s="11" t="s">
        <v>35</v>
      </c>
      <c r="L46" s="144"/>
      <c r="M46" s="144"/>
      <c r="N46" s="145"/>
    </row>
    <row r="47" spans="1:19" ht="13.5" thickBot="1" x14ac:dyDescent="0.25">
      <c r="A47" s="39" t="s">
        <v>36</v>
      </c>
      <c r="B47" s="163"/>
      <c r="C47" s="163"/>
      <c r="D47" s="164"/>
      <c r="E47" s="20"/>
      <c r="F47" s="77" t="s">
        <v>36</v>
      </c>
      <c r="G47" s="163"/>
      <c r="H47" s="163"/>
      <c r="I47" s="164"/>
      <c r="K47" s="11" t="s">
        <v>36</v>
      </c>
      <c r="L47" s="144"/>
      <c r="M47" s="144"/>
      <c r="N47" s="145"/>
    </row>
    <row r="48" spans="1:19" ht="13.5" thickBot="1" x14ac:dyDescent="0.25">
      <c r="A48" s="39" t="s">
        <v>37</v>
      </c>
      <c r="B48" s="163"/>
      <c r="C48" s="163"/>
      <c r="D48" s="164"/>
      <c r="E48" s="20"/>
      <c r="F48" s="77" t="s">
        <v>37</v>
      </c>
      <c r="G48" s="163"/>
      <c r="H48" s="163"/>
      <c r="I48" s="164"/>
      <c r="K48" s="11" t="s">
        <v>37</v>
      </c>
      <c r="L48" s="144"/>
      <c r="M48" s="144"/>
      <c r="N48" s="145"/>
    </row>
    <row r="49" spans="1:19" ht="13.5" thickBot="1" x14ac:dyDescent="0.25">
      <c r="A49" s="39" t="s">
        <v>38</v>
      </c>
      <c r="B49" s="163"/>
      <c r="C49" s="163"/>
      <c r="D49" s="164"/>
      <c r="E49" s="20"/>
      <c r="F49" s="77" t="s">
        <v>38</v>
      </c>
      <c r="G49" s="163"/>
      <c r="H49" s="163"/>
      <c r="I49" s="164"/>
      <c r="K49" s="11" t="s">
        <v>38</v>
      </c>
      <c r="L49" s="144"/>
      <c r="M49" s="144"/>
      <c r="N49" s="145"/>
    </row>
    <row r="50" spans="1:19" ht="13.5" thickBot="1" x14ac:dyDescent="0.25">
      <c r="A50" s="39" t="s">
        <v>39</v>
      </c>
      <c r="B50" s="163"/>
      <c r="C50" s="163"/>
      <c r="D50" s="164"/>
      <c r="E50" s="20"/>
      <c r="F50" s="77" t="s">
        <v>39</v>
      </c>
      <c r="G50" s="163"/>
      <c r="H50" s="163"/>
      <c r="I50" s="164"/>
      <c r="K50" s="11" t="s">
        <v>39</v>
      </c>
      <c r="L50" s="144"/>
      <c r="M50" s="144"/>
      <c r="N50" s="145"/>
    </row>
    <row r="51" spans="1:19" ht="13.5" thickBot="1" x14ac:dyDescent="0.25">
      <c r="A51" s="39" t="s">
        <v>40</v>
      </c>
      <c r="B51" s="163"/>
      <c r="C51" s="163"/>
      <c r="D51" s="164"/>
      <c r="E51" s="20"/>
      <c r="F51" s="77" t="s">
        <v>40</v>
      </c>
      <c r="G51" s="163"/>
      <c r="H51" s="163"/>
      <c r="I51" s="164"/>
      <c r="K51" s="11" t="s">
        <v>40</v>
      </c>
      <c r="L51" s="144"/>
      <c r="M51" s="144"/>
      <c r="N51" s="145"/>
    </row>
    <row r="52" spans="1:19" ht="13.5" thickBot="1" x14ac:dyDescent="0.25">
      <c r="A52" s="40" t="s">
        <v>41</v>
      </c>
      <c r="B52" s="165"/>
      <c r="C52" s="165"/>
      <c r="D52" s="166"/>
      <c r="E52" s="20"/>
      <c r="F52" s="78" t="s">
        <v>41</v>
      </c>
      <c r="G52" s="165"/>
      <c r="H52" s="165"/>
      <c r="I52" s="166"/>
      <c r="K52" s="12" t="s">
        <v>41</v>
      </c>
      <c r="L52" s="146"/>
      <c r="M52" s="146"/>
      <c r="N52" s="147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S92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88</v>
      </c>
      <c r="B2" s="26">
        <v>2019</v>
      </c>
      <c r="C2" s="25"/>
      <c r="D2" s="25"/>
      <c r="F2" s="44" t="s">
        <v>88</v>
      </c>
      <c r="G2" s="45">
        <v>2018</v>
      </c>
      <c r="K2" s="1" t="s">
        <v>88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63"/>
      <c r="C19" s="163"/>
      <c r="D19" s="164"/>
      <c r="E19" s="20"/>
      <c r="F19" s="68" t="s">
        <v>14</v>
      </c>
      <c r="G19" s="163"/>
      <c r="H19" s="163"/>
      <c r="I19" s="164"/>
      <c r="K19" s="10" t="s">
        <v>14</v>
      </c>
      <c r="L19" s="144"/>
      <c r="M19" s="144"/>
      <c r="N19" s="145"/>
    </row>
    <row r="20" spans="1:19" ht="13.5" thickBot="1" x14ac:dyDescent="0.25">
      <c r="A20" s="39" t="s">
        <v>15</v>
      </c>
      <c r="B20" s="163"/>
      <c r="C20" s="163"/>
      <c r="D20" s="164"/>
      <c r="E20" s="20"/>
      <c r="F20" s="68" t="s">
        <v>15</v>
      </c>
      <c r="G20" s="163"/>
      <c r="H20" s="163"/>
      <c r="I20" s="164"/>
      <c r="K20" s="11" t="s">
        <v>15</v>
      </c>
      <c r="L20" s="144"/>
      <c r="M20" s="144"/>
      <c r="N20" s="145"/>
    </row>
    <row r="21" spans="1:19" ht="13.5" thickBot="1" x14ac:dyDescent="0.25">
      <c r="A21" s="40" t="s">
        <v>16</v>
      </c>
      <c r="B21" s="165"/>
      <c r="C21" s="165"/>
      <c r="D21" s="166"/>
      <c r="E21" s="20"/>
      <c r="F21" s="69" t="s">
        <v>16</v>
      </c>
      <c r="G21" s="165"/>
      <c r="H21" s="165"/>
      <c r="I21" s="166"/>
      <c r="K21" s="12" t="s">
        <v>16</v>
      </c>
      <c r="L21" s="146"/>
      <c r="M21" s="146"/>
      <c r="N21" s="14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112"/>
      <c r="C37" s="112"/>
      <c r="D37" s="112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2"/>
      <c r="C38" s="112"/>
      <c r="D38" s="112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112"/>
      <c r="C39" s="112"/>
      <c r="D39" s="112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112"/>
      <c r="C40" s="112"/>
      <c r="D40" s="112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112"/>
      <c r="C41" s="112"/>
      <c r="D41" s="112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63"/>
      <c r="C44" s="163"/>
      <c r="D44" s="164"/>
      <c r="E44" s="20"/>
      <c r="F44" s="76" t="s">
        <v>33</v>
      </c>
      <c r="G44" s="163"/>
      <c r="H44" s="163"/>
      <c r="I44" s="164"/>
      <c r="K44" s="10" t="s">
        <v>33</v>
      </c>
      <c r="L44" s="142"/>
      <c r="M44" s="142"/>
      <c r="N44" s="143"/>
    </row>
    <row r="45" spans="1:19" ht="13.5" thickBot="1" x14ac:dyDescent="0.25">
      <c r="A45" s="39" t="s">
        <v>34</v>
      </c>
      <c r="B45" s="163"/>
      <c r="C45" s="163"/>
      <c r="D45" s="164"/>
      <c r="E45" s="20"/>
      <c r="F45" s="77" t="s">
        <v>34</v>
      </c>
      <c r="G45" s="163"/>
      <c r="H45" s="163"/>
      <c r="I45" s="164"/>
      <c r="K45" s="11" t="s">
        <v>34</v>
      </c>
      <c r="L45" s="144"/>
      <c r="M45" s="144"/>
      <c r="N45" s="145"/>
    </row>
    <row r="46" spans="1:19" ht="13.5" thickBot="1" x14ac:dyDescent="0.25">
      <c r="A46" s="39" t="s">
        <v>35</v>
      </c>
      <c r="B46" s="163"/>
      <c r="C46" s="163"/>
      <c r="D46" s="164"/>
      <c r="E46" s="20"/>
      <c r="F46" s="77" t="s">
        <v>35</v>
      </c>
      <c r="G46" s="163"/>
      <c r="H46" s="163"/>
      <c r="I46" s="164"/>
      <c r="K46" s="11" t="s">
        <v>35</v>
      </c>
      <c r="L46" s="144"/>
      <c r="M46" s="144"/>
      <c r="N46" s="145"/>
    </row>
    <row r="47" spans="1:19" ht="13.5" thickBot="1" x14ac:dyDescent="0.25">
      <c r="A47" s="39" t="s">
        <v>36</v>
      </c>
      <c r="B47" s="163"/>
      <c r="C47" s="163"/>
      <c r="D47" s="164"/>
      <c r="E47" s="20"/>
      <c r="F47" s="77" t="s">
        <v>36</v>
      </c>
      <c r="G47" s="163"/>
      <c r="H47" s="163"/>
      <c r="I47" s="164"/>
      <c r="K47" s="11" t="s">
        <v>36</v>
      </c>
      <c r="L47" s="144"/>
      <c r="M47" s="144"/>
      <c r="N47" s="145"/>
    </row>
    <row r="48" spans="1:19" ht="13.5" thickBot="1" x14ac:dyDescent="0.25">
      <c r="A48" s="39" t="s">
        <v>37</v>
      </c>
      <c r="B48" s="163"/>
      <c r="C48" s="163"/>
      <c r="D48" s="164"/>
      <c r="E48" s="20"/>
      <c r="F48" s="77" t="s">
        <v>37</v>
      </c>
      <c r="G48" s="163"/>
      <c r="H48" s="163"/>
      <c r="I48" s="164"/>
      <c r="K48" s="11" t="s">
        <v>37</v>
      </c>
      <c r="L48" s="144"/>
      <c r="M48" s="144"/>
      <c r="N48" s="145"/>
    </row>
    <row r="49" spans="1:19" ht="13.5" thickBot="1" x14ac:dyDescent="0.25">
      <c r="A49" s="39" t="s">
        <v>38</v>
      </c>
      <c r="B49" s="163"/>
      <c r="C49" s="163"/>
      <c r="D49" s="164"/>
      <c r="E49" s="20"/>
      <c r="F49" s="77" t="s">
        <v>38</v>
      </c>
      <c r="G49" s="163"/>
      <c r="H49" s="163"/>
      <c r="I49" s="164"/>
      <c r="K49" s="11" t="s">
        <v>38</v>
      </c>
      <c r="L49" s="144"/>
      <c r="M49" s="144"/>
      <c r="N49" s="145"/>
    </row>
    <row r="50" spans="1:19" ht="13.5" thickBot="1" x14ac:dyDescent="0.25">
      <c r="A50" s="39" t="s">
        <v>39</v>
      </c>
      <c r="B50" s="163"/>
      <c r="C50" s="163"/>
      <c r="D50" s="164"/>
      <c r="E50" s="20"/>
      <c r="F50" s="77" t="s">
        <v>39</v>
      </c>
      <c r="G50" s="163"/>
      <c r="H50" s="163"/>
      <c r="I50" s="164"/>
      <c r="K50" s="11" t="s">
        <v>39</v>
      </c>
      <c r="L50" s="144"/>
      <c r="M50" s="144"/>
      <c r="N50" s="145"/>
    </row>
    <row r="51" spans="1:19" ht="13.5" thickBot="1" x14ac:dyDescent="0.25">
      <c r="A51" s="39" t="s">
        <v>40</v>
      </c>
      <c r="B51" s="163"/>
      <c r="C51" s="163"/>
      <c r="D51" s="164"/>
      <c r="E51" s="20"/>
      <c r="F51" s="77" t="s">
        <v>40</v>
      </c>
      <c r="G51" s="163"/>
      <c r="H51" s="163"/>
      <c r="I51" s="164"/>
      <c r="K51" s="11" t="s">
        <v>40</v>
      </c>
      <c r="L51" s="144"/>
      <c r="M51" s="144"/>
      <c r="N51" s="145"/>
    </row>
    <row r="52" spans="1:19" ht="13.5" thickBot="1" x14ac:dyDescent="0.25">
      <c r="A52" s="40" t="s">
        <v>41</v>
      </c>
      <c r="B52" s="165"/>
      <c r="C52" s="165"/>
      <c r="D52" s="166"/>
      <c r="E52" s="20"/>
      <c r="F52" s="78" t="s">
        <v>41</v>
      </c>
      <c r="G52" s="165"/>
      <c r="H52" s="165"/>
      <c r="I52" s="166"/>
      <c r="K52" s="12" t="s">
        <v>41</v>
      </c>
      <c r="L52" s="146"/>
      <c r="M52" s="146"/>
      <c r="N52" s="147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S92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89</v>
      </c>
      <c r="B2" s="26">
        <v>2019</v>
      </c>
      <c r="C2" s="25"/>
      <c r="D2" s="25"/>
      <c r="F2" s="44" t="s">
        <v>89</v>
      </c>
      <c r="G2" s="45">
        <v>2018</v>
      </c>
      <c r="K2" s="1" t="s">
        <v>89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63"/>
      <c r="C19" s="163"/>
      <c r="D19" s="164"/>
      <c r="E19" s="20"/>
      <c r="F19" s="68" t="s">
        <v>14</v>
      </c>
      <c r="G19" s="163"/>
      <c r="H19" s="163"/>
      <c r="I19" s="164"/>
      <c r="K19" s="10" t="s">
        <v>14</v>
      </c>
      <c r="L19" s="144"/>
      <c r="M19" s="144"/>
      <c r="N19" s="145"/>
    </row>
    <row r="20" spans="1:19" ht="13.5" thickBot="1" x14ac:dyDescent="0.25">
      <c r="A20" s="39" t="s">
        <v>15</v>
      </c>
      <c r="B20" s="163"/>
      <c r="C20" s="163"/>
      <c r="D20" s="164"/>
      <c r="E20" s="20"/>
      <c r="F20" s="68" t="s">
        <v>15</v>
      </c>
      <c r="G20" s="163"/>
      <c r="H20" s="163"/>
      <c r="I20" s="164"/>
      <c r="K20" s="11" t="s">
        <v>15</v>
      </c>
      <c r="L20" s="144"/>
      <c r="M20" s="144"/>
      <c r="N20" s="145"/>
    </row>
    <row r="21" spans="1:19" ht="13.5" thickBot="1" x14ac:dyDescent="0.25">
      <c r="A21" s="40" t="s">
        <v>16</v>
      </c>
      <c r="B21" s="165"/>
      <c r="C21" s="165"/>
      <c r="D21" s="166"/>
      <c r="E21" s="20"/>
      <c r="F21" s="69" t="s">
        <v>16</v>
      </c>
      <c r="G21" s="165"/>
      <c r="H21" s="165"/>
      <c r="I21" s="166"/>
      <c r="K21" s="12" t="s">
        <v>16</v>
      </c>
      <c r="L21" s="146"/>
      <c r="M21" s="146"/>
      <c r="N21" s="14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112"/>
      <c r="C37" s="112"/>
      <c r="D37" s="112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2"/>
      <c r="C38" s="112"/>
      <c r="D38" s="112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112"/>
      <c r="C39" s="112"/>
      <c r="D39" s="112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112"/>
      <c r="C40" s="112"/>
      <c r="D40" s="112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112"/>
      <c r="C41" s="112"/>
      <c r="D41" s="112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63"/>
      <c r="C44" s="163"/>
      <c r="D44" s="164"/>
      <c r="E44" s="20"/>
      <c r="F44" s="76" t="s">
        <v>33</v>
      </c>
      <c r="G44" s="163"/>
      <c r="H44" s="163"/>
      <c r="I44" s="164"/>
      <c r="K44" s="10" t="s">
        <v>33</v>
      </c>
      <c r="L44" s="142"/>
      <c r="M44" s="142"/>
      <c r="N44" s="143"/>
    </row>
    <row r="45" spans="1:19" ht="13.5" thickBot="1" x14ac:dyDescent="0.25">
      <c r="A45" s="39" t="s">
        <v>34</v>
      </c>
      <c r="B45" s="163"/>
      <c r="C45" s="163"/>
      <c r="D45" s="164"/>
      <c r="E45" s="20"/>
      <c r="F45" s="77" t="s">
        <v>34</v>
      </c>
      <c r="G45" s="163"/>
      <c r="H45" s="163"/>
      <c r="I45" s="164"/>
      <c r="K45" s="11" t="s">
        <v>34</v>
      </c>
      <c r="L45" s="144"/>
      <c r="M45" s="144"/>
      <c r="N45" s="145"/>
    </row>
    <row r="46" spans="1:19" ht="13.5" thickBot="1" x14ac:dyDescent="0.25">
      <c r="A46" s="39" t="s">
        <v>35</v>
      </c>
      <c r="B46" s="163"/>
      <c r="C46" s="163"/>
      <c r="D46" s="164"/>
      <c r="E46" s="20"/>
      <c r="F46" s="77" t="s">
        <v>35</v>
      </c>
      <c r="G46" s="163"/>
      <c r="H46" s="163"/>
      <c r="I46" s="164"/>
      <c r="K46" s="11" t="s">
        <v>35</v>
      </c>
      <c r="L46" s="144"/>
      <c r="M46" s="144"/>
      <c r="N46" s="145"/>
    </row>
    <row r="47" spans="1:19" ht="13.5" thickBot="1" x14ac:dyDescent="0.25">
      <c r="A47" s="39" t="s">
        <v>36</v>
      </c>
      <c r="B47" s="163"/>
      <c r="C47" s="163"/>
      <c r="D47" s="164"/>
      <c r="E47" s="20"/>
      <c r="F47" s="77" t="s">
        <v>36</v>
      </c>
      <c r="G47" s="163"/>
      <c r="H47" s="163"/>
      <c r="I47" s="164"/>
      <c r="K47" s="11" t="s">
        <v>36</v>
      </c>
      <c r="L47" s="144"/>
      <c r="M47" s="144"/>
      <c r="N47" s="145"/>
    </row>
    <row r="48" spans="1:19" ht="13.5" thickBot="1" x14ac:dyDescent="0.25">
      <c r="A48" s="39" t="s">
        <v>37</v>
      </c>
      <c r="B48" s="163"/>
      <c r="C48" s="163"/>
      <c r="D48" s="164"/>
      <c r="E48" s="20"/>
      <c r="F48" s="77" t="s">
        <v>37</v>
      </c>
      <c r="G48" s="163"/>
      <c r="H48" s="163"/>
      <c r="I48" s="164"/>
      <c r="K48" s="11" t="s">
        <v>37</v>
      </c>
      <c r="L48" s="144"/>
      <c r="M48" s="144"/>
      <c r="N48" s="145"/>
    </row>
    <row r="49" spans="1:19" ht="13.5" thickBot="1" x14ac:dyDescent="0.25">
      <c r="A49" s="39" t="s">
        <v>38</v>
      </c>
      <c r="B49" s="163"/>
      <c r="C49" s="163"/>
      <c r="D49" s="164"/>
      <c r="E49" s="20"/>
      <c r="F49" s="77" t="s">
        <v>38</v>
      </c>
      <c r="G49" s="163"/>
      <c r="H49" s="163"/>
      <c r="I49" s="164"/>
      <c r="K49" s="11" t="s">
        <v>38</v>
      </c>
      <c r="L49" s="144"/>
      <c r="M49" s="144"/>
      <c r="N49" s="145"/>
    </row>
    <row r="50" spans="1:19" ht="13.5" thickBot="1" x14ac:dyDescent="0.25">
      <c r="A50" s="39" t="s">
        <v>39</v>
      </c>
      <c r="B50" s="163"/>
      <c r="C50" s="163"/>
      <c r="D50" s="164"/>
      <c r="E50" s="20"/>
      <c r="F50" s="77" t="s">
        <v>39</v>
      </c>
      <c r="G50" s="163"/>
      <c r="H50" s="163"/>
      <c r="I50" s="164"/>
      <c r="K50" s="11" t="s">
        <v>39</v>
      </c>
      <c r="L50" s="144"/>
      <c r="M50" s="144"/>
      <c r="N50" s="145"/>
    </row>
    <row r="51" spans="1:19" ht="13.5" thickBot="1" x14ac:dyDescent="0.25">
      <c r="A51" s="39" t="s">
        <v>40</v>
      </c>
      <c r="B51" s="163"/>
      <c r="C51" s="163"/>
      <c r="D51" s="164"/>
      <c r="E51" s="20"/>
      <c r="F51" s="77" t="s">
        <v>40</v>
      </c>
      <c r="G51" s="163"/>
      <c r="H51" s="163"/>
      <c r="I51" s="164"/>
      <c r="K51" s="11" t="s">
        <v>40</v>
      </c>
      <c r="L51" s="144"/>
      <c r="M51" s="144"/>
      <c r="N51" s="145"/>
    </row>
    <row r="52" spans="1:19" ht="13.5" thickBot="1" x14ac:dyDescent="0.25">
      <c r="A52" s="40" t="s">
        <v>41</v>
      </c>
      <c r="B52" s="165"/>
      <c r="C52" s="165"/>
      <c r="D52" s="166"/>
      <c r="E52" s="20"/>
      <c r="F52" s="78" t="s">
        <v>41</v>
      </c>
      <c r="G52" s="165"/>
      <c r="H52" s="165"/>
      <c r="I52" s="166"/>
      <c r="K52" s="12" t="s">
        <v>41</v>
      </c>
      <c r="L52" s="146"/>
      <c r="M52" s="146"/>
      <c r="N52" s="147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S92"/>
  <sheetViews>
    <sheetView zoomScale="90" zoomScaleNormal="90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80</v>
      </c>
      <c r="B2" s="26" t="s">
        <v>102</v>
      </c>
      <c r="C2" s="25"/>
      <c r="D2" s="25"/>
      <c r="F2" s="44" t="s">
        <v>80</v>
      </c>
      <c r="G2" s="45" t="s">
        <v>94</v>
      </c>
      <c r="K2" s="1" t="s">
        <v>80</v>
      </c>
      <c r="L2" s="3"/>
      <c r="M2" s="1" t="s">
        <v>103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63"/>
      <c r="C19" s="163"/>
      <c r="D19" s="164"/>
      <c r="E19" s="20"/>
      <c r="F19" s="68" t="s">
        <v>14</v>
      </c>
      <c r="G19" s="163"/>
      <c r="H19" s="163"/>
      <c r="I19" s="164"/>
      <c r="K19" s="10" t="s">
        <v>14</v>
      </c>
      <c r="L19" s="144"/>
      <c r="M19" s="144"/>
      <c r="N19" s="145"/>
    </row>
    <row r="20" spans="1:19" ht="13.5" thickBot="1" x14ac:dyDescent="0.25">
      <c r="A20" s="39" t="s">
        <v>15</v>
      </c>
      <c r="B20" s="163"/>
      <c r="C20" s="163"/>
      <c r="D20" s="164"/>
      <c r="E20" s="20"/>
      <c r="F20" s="68" t="s">
        <v>15</v>
      </c>
      <c r="G20" s="163"/>
      <c r="H20" s="163"/>
      <c r="I20" s="164"/>
      <c r="K20" s="11" t="s">
        <v>15</v>
      </c>
      <c r="L20" s="144"/>
      <c r="M20" s="144"/>
      <c r="N20" s="145"/>
    </row>
    <row r="21" spans="1:19" ht="13.5" thickBot="1" x14ac:dyDescent="0.25">
      <c r="A21" s="40" t="s">
        <v>16</v>
      </c>
      <c r="B21" s="165"/>
      <c r="C21" s="165"/>
      <c r="D21" s="166"/>
      <c r="E21" s="20"/>
      <c r="F21" s="69" t="s">
        <v>16</v>
      </c>
      <c r="G21" s="165"/>
      <c r="H21" s="165"/>
      <c r="I21" s="166"/>
      <c r="K21" s="12" t="s">
        <v>16</v>
      </c>
      <c r="L21" s="146"/>
      <c r="M21" s="146"/>
      <c r="N21" s="14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112"/>
      <c r="C37" s="112"/>
      <c r="D37" s="112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2"/>
      <c r="C38" s="112"/>
      <c r="D38" s="112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112"/>
      <c r="C39" s="112"/>
      <c r="D39" s="112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112"/>
      <c r="C40" s="112"/>
      <c r="D40" s="112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112"/>
      <c r="C41" s="112"/>
      <c r="D41" s="112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63"/>
      <c r="C44" s="163"/>
      <c r="D44" s="164"/>
      <c r="E44" s="20"/>
      <c r="F44" s="76" t="s">
        <v>33</v>
      </c>
      <c r="G44" s="163"/>
      <c r="H44" s="163"/>
      <c r="I44" s="164"/>
      <c r="K44" s="10" t="s">
        <v>33</v>
      </c>
      <c r="L44" s="142"/>
      <c r="M44" s="142"/>
      <c r="N44" s="143"/>
    </row>
    <row r="45" spans="1:19" ht="13.5" thickBot="1" x14ac:dyDescent="0.25">
      <c r="A45" s="39" t="s">
        <v>34</v>
      </c>
      <c r="B45" s="163"/>
      <c r="C45" s="163"/>
      <c r="D45" s="164"/>
      <c r="E45" s="20"/>
      <c r="F45" s="77" t="s">
        <v>34</v>
      </c>
      <c r="G45" s="163"/>
      <c r="H45" s="163"/>
      <c r="I45" s="164"/>
      <c r="K45" s="11" t="s">
        <v>34</v>
      </c>
      <c r="L45" s="144"/>
      <c r="M45" s="144"/>
      <c r="N45" s="145"/>
    </row>
    <row r="46" spans="1:19" ht="13.5" thickBot="1" x14ac:dyDescent="0.25">
      <c r="A46" s="39" t="s">
        <v>35</v>
      </c>
      <c r="B46" s="163"/>
      <c r="C46" s="163"/>
      <c r="D46" s="164"/>
      <c r="E46" s="20"/>
      <c r="F46" s="77" t="s">
        <v>35</v>
      </c>
      <c r="G46" s="163"/>
      <c r="H46" s="163"/>
      <c r="I46" s="164"/>
      <c r="K46" s="11" t="s">
        <v>35</v>
      </c>
      <c r="L46" s="144"/>
      <c r="M46" s="144"/>
      <c r="N46" s="145"/>
    </row>
    <row r="47" spans="1:19" ht="13.5" thickBot="1" x14ac:dyDescent="0.25">
      <c r="A47" s="39" t="s">
        <v>36</v>
      </c>
      <c r="B47" s="163"/>
      <c r="C47" s="163"/>
      <c r="D47" s="164"/>
      <c r="E47" s="20"/>
      <c r="F47" s="77" t="s">
        <v>36</v>
      </c>
      <c r="G47" s="163"/>
      <c r="H47" s="163"/>
      <c r="I47" s="164"/>
      <c r="K47" s="11" t="s">
        <v>36</v>
      </c>
      <c r="L47" s="144"/>
      <c r="M47" s="144"/>
      <c r="N47" s="145"/>
    </row>
    <row r="48" spans="1:19" ht="13.5" thickBot="1" x14ac:dyDescent="0.25">
      <c r="A48" s="39" t="s">
        <v>37</v>
      </c>
      <c r="B48" s="163"/>
      <c r="C48" s="163"/>
      <c r="D48" s="164"/>
      <c r="E48" s="20"/>
      <c r="F48" s="77" t="s">
        <v>37</v>
      </c>
      <c r="G48" s="163"/>
      <c r="H48" s="163"/>
      <c r="I48" s="164"/>
      <c r="K48" s="11" t="s">
        <v>37</v>
      </c>
      <c r="L48" s="144"/>
      <c r="M48" s="144"/>
      <c r="N48" s="145"/>
    </row>
    <row r="49" spans="1:19" ht="13.5" thickBot="1" x14ac:dyDescent="0.25">
      <c r="A49" s="39" t="s">
        <v>38</v>
      </c>
      <c r="B49" s="163"/>
      <c r="C49" s="163"/>
      <c r="D49" s="164"/>
      <c r="E49" s="20"/>
      <c r="F49" s="77" t="s">
        <v>38</v>
      </c>
      <c r="G49" s="163"/>
      <c r="H49" s="163"/>
      <c r="I49" s="164"/>
      <c r="K49" s="11" t="s">
        <v>38</v>
      </c>
      <c r="L49" s="144"/>
      <c r="M49" s="144"/>
      <c r="N49" s="145"/>
    </row>
    <row r="50" spans="1:19" ht="13.5" thickBot="1" x14ac:dyDescent="0.25">
      <c r="A50" s="39" t="s">
        <v>39</v>
      </c>
      <c r="B50" s="163"/>
      <c r="C50" s="163"/>
      <c r="D50" s="164"/>
      <c r="E50" s="20"/>
      <c r="F50" s="77" t="s">
        <v>39</v>
      </c>
      <c r="G50" s="163"/>
      <c r="H50" s="163"/>
      <c r="I50" s="164"/>
      <c r="K50" s="11" t="s">
        <v>39</v>
      </c>
      <c r="L50" s="144"/>
      <c r="M50" s="144"/>
      <c r="N50" s="145"/>
    </row>
    <row r="51" spans="1:19" ht="13.5" thickBot="1" x14ac:dyDescent="0.25">
      <c r="A51" s="39" t="s">
        <v>40</v>
      </c>
      <c r="B51" s="163"/>
      <c r="C51" s="163"/>
      <c r="D51" s="164"/>
      <c r="E51" s="20"/>
      <c r="F51" s="77" t="s">
        <v>40</v>
      </c>
      <c r="G51" s="163"/>
      <c r="H51" s="163"/>
      <c r="I51" s="164"/>
      <c r="K51" s="11" t="s">
        <v>40</v>
      </c>
      <c r="L51" s="144"/>
      <c r="M51" s="144"/>
      <c r="N51" s="145"/>
    </row>
    <row r="52" spans="1:19" ht="13.5" thickBot="1" x14ac:dyDescent="0.25">
      <c r="A52" s="40" t="s">
        <v>41</v>
      </c>
      <c r="B52" s="165"/>
      <c r="C52" s="165"/>
      <c r="D52" s="166"/>
      <c r="E52" s="20"/>
      <c r="F52" s="78" t="s">
        <v>41</v>
      </c>
      <c r="G52" s="165"/>
      <c r="H52" s="165"/>
      <c r="I52" s="166"/>
      <c r="K52" s="12" t="s">
        <v>41</v>
      </c>
      <c r="L52" s="146"/>
      <c r="M52" s="146"/>
      <c r="N52" s="147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T92"/>
  <sheetViews>
    <sheetView tabSelected="1" zoomScaleNormal="100" zoomScaleSheetLayoutView="75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4.425781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8" x14ac:dyDescent="0.2">
      <c r="A2" s="25" t="s">
        <v>90</v>
      </c>
      <c r="B2" s="26">
        <v>2019</v>
      </c>
      <c r="C2" s="25"/>
      <c r="D2" s="25"/>
      <c r="F2" s="44" t="s">
        <v>90</v>
      </c>
      <c r="G2" s="45">
        <v>2018</v>
      </c>
      <c r="K2" s="1" t="s">
        <v>90</v>
      </c>
      <c r="L2" s="3"/>
      <c r="M2" s="1" t="s">
        <v>95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7"/>
      <c r="D5" s="27"/>
      <c r="F5" s="46"/>
      <c r="G5" s="27"/>
      <c r="H5" s="27"/>
      <c r="I5" s="27"/>
      <c r="K5" s="4"/>
      <c r="L5" s="5"/>
      <c r="M5" s="5"/>
      <c r="N5" s="4"/>
    </row>
    <row r="6" spans="1:18" ht="13.5" thickBot="1" x14ac:dyDescent="0.25">
      <c r="A6" s="84" t="s">
        <v>1</v>
      </c>
      <c r="B6" s="85">
        <v>1337022</v>
      </c>
      <c r="C6" s="85">
        <v>1279886877.1930842</v>
      </c>
      <c r="D6" s="85">
        <v>929672</v>
      </c>
      <c r="E6" s="20"/>
      <c r="F6" s="50" t="s">
        <v>1</v>
      </c>
      <c r="G6" s="51">
        <v>1308751</v>
      </c>
      <c r="H6" s="51">
        <v>1274609601.27125</v>
      </c>
      <c r="I6" s="51">
        <v>888191</v>
      </c>
      <c r="K6" s="98" t="s">
        <v>1</v>
      </c>
      <c r="L6" s="99">
        <v>2.1601672128617189E-2</v>
      </c>
      <c r="M6" s="99">
        <v>4.1403076805406336E-3</v>
      </c>
      <c r="N6" s="99">
        <v>4.6702792529985215E-2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134643</v>
      </c>
      <c r="C8" s="87">
        <v>105519681.56965983</v>
      </c>
      <c r="D8" s="87">
        <v>95124</v>
      </c>
      <c r="E8" s="20"/>
      <c r="F8" s="54" t="s">
        <v>4</v>
      </c>
      <c r="G8" s="51">
        <v>135030</v>
      </c>
      <c r="H8" s="51">
        <v>111870409.52546225</v>
      </c>
      <c r="I8" s="55">
        <v>91537</v>
      </c>
      <c r="K8" s="101" t="s">
        <v>4</v>
      </c>
      <c r="L8" s="99">
        <v>-2.8660297711620153E-3</v>
      </c>
      <c r="M8" s="99">
        <v>-5.6768612743452684E-2</v>
      </c>
      <c r="N8" s="99">
        <v>3.9186339949965676E-2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10919</v>
      </c>
      <c r="C9" s="30">
        <v>9519896.221752692</v>
      </c>
      <c r="D9" s="31">
        <v>6162</v>
      </c>
      <c r="E9" s="21"/>
      <c r="F9" s="56" t="s">
        <v>5</v>
      </c>
      <c r="G9" s="57">
        <v>11168</v>
      </c>
      <c r="H9" s="57">
        <v>8363573.7852566633</v>
      </c>
      <c r="I9" s="58">
        <v>6166</v>
      </c>
      <c r="K9" s="7" t="s">
        <v>5</v>
      </c>
      <c r="L9" s="102">
        <v>-2.2295845272206294E-2</v>
      </c>
      <c r="M9" s="102">
        <v>0.13825697796011527</v>
      </c>
      <c r="N9" s="102">
        <v>-6.4871878040873021E-4</v>
      </c>
    </row>
    <row r="10" spans="1:18" ht="13.5" thickBot="1" x14ac:dyDescent="0.25">
      <c r="A10" s="32" t="s">
        <v>6</v>
      </c>
      <c r="B10" s="30">
        <v>21353</v>
      </c>
      <c r="C10" s="30">
        <v>15348018.071272328</v>
      </c>
      <c r="D10" s="31">
        <v>18028</v>
      </c>
      <c r="E10" s="20"/>
      <c r="F10" s="59" t="s">
        <v>6</v>
      </c>
      <c r="G10" s="79">
        <v>18736</v>
      </c>
      <c r="H10" s="79">
        <v>17829211.154854994</v>
      </c>
      <c r="I10" s="80">
        <v>14572</v>
      </c>
      <c r="K10" s="8" t="s">
        <v>6</v>
      </c>
      <c r="L10" s="113">
        <v>0.13967762596071731</v>
      </c>
      <c r="M10" s="113">
        <v>-0.13916449034297418</v>
      </c>
      <c r="N10" s="115">
        <v>0.23716716991490538</v>
      </c>
    </row>
    <row r="11" spans="1:18" ht="13.5" thickBot="1" x14ac:dyDescent="0.25">
      <c r="A11" s="32" t="s">
        <v>7</v>
      </c>
      <c r="B11" s="30">
        <v>7694</v>
      </c>
      <c r="C11" s="30">
        <v>6751478.1614553239</v>
      </c>
      <c r="D11" s="31">
        <v>5011</v>
      </c>
      <c r="E11" s="20"/>
      <c r="F11" s="59" t="s">
        <v>7</v>
      </c>
      <c r="G11" s="79">
        <v>7089</v>
      </c>
      <c r="H11" s="79">
        <v>7910933.6918992959</v>
      </c>
      <c r="I11" s="80">
        <v>4232</v>
      </c>
      <c r="K11" s="8" t="s">
        <v>7</v>
      </c>
      <c r="L11" s="113">
        <v>8.5343489913951132E-2</v>
      </c>
      <c r="M11" s="113">
        <v>-0.14656367700708206</v>
      </c>
      <c r="N11" s="115">
        <v>0.18407372400756139</v>
      </c>
    </row>
    <row r="12" spans="1:18" ht="13.5" thickBot="1" x14ac:dyDescent="0.25">
      <c r="A12" s="32" t="s">
        <v>8</v>
      </c>
      <c r="B12" s="30">
        <v>11616</v>
      </c>
      <c r="C12" s="30">
        <v>9399238.0350454655</v>
      </c>
      <c r="D12" s="31">
        <v>8083</v>
      </c>
      <c r="E12" s="20"/>
      <c r="F12" s="59" t="s">
        <v>8</v>
      </c>
      <c r="G12" s="79">
        <v>9225</v>
      </c>
      <c r="H12" s="79">
        <v>7052999.9588997578</v>
      </c>
      <c r="I12" s="80">
        <v>6623</v>
      </c>
      <c r="K12" s="8" t="s">
        <v>8</v>
      </c>
      <c r="L12" s="113">
        <v>0.25918699186991878</v>
      </c>
      <c r="M12" s="113">
        <v>0.33265817238310502</v>
      </c>
      <c r="N12" s="115">
        <v>0.22044390759474553</v>
      </c>
    </row>
    <row r="13" spans="1:18" ht="13.5" thickBot="1" x14ac:dyDescent="0.25">
      <c r="A13" s="32" t="s">
        <v>9</v>
      </c>
      <c r="B13" s="30">
        <v>16716</v>
      </c>
      <c r="C13" s="30">
        <v>6430747.4304293441</v>
      </c>
      <c r="D13" s="31">
        <v>13536</v>
      </c>
      <c r="E13" s="20"/>
      <c r="F13" s="59" t="s">
        <v>9</v>
      </c>
      <c r="G13" s="79">
        <v>17952</v>
      </c>
      <c r="H13" s="79">
        <v>6925015.6892008595</v>
      </c>
      <c r="I13" s="80">
        <v>14353</v>
      </c>
      <c r="K13" s="8" t="s">
        <v>9</v>
      </c>
      <c r="L13" s="113">
        <v>-6.8850267379679142E-2</v>
      </c>
      <c r="M13" s="113">
        <v>-7.1374316096106005E-2</v>
      </c>
      <c r="N13" s="115">
        <v>-5.6921897861074378E-2</v>
      </c>
    </row>
    <row r="14" spans="1:18" ht="13.5" thickBot="1" x14ac:dyDescent="0.25">
      <c r="A14" s="32" t="s">
        <v>10</v>
      </c>
      <c r="B14" s="30">
        <v>4907</v>
      </c>
      <c r="C14" s="30">
        <v>5647817.4030656843</v>
      </c>
      <c r="D14" s="31">
        <v>3091</v>
      </c>
      <c r="E14" s="20"/>
      <c r="F14" s="59" t="s">
        <v>10</v>
      </c>
      <c r="G14" s="79">
        <v>5392</v>
      </c>
      <c r="H14" s="79">
        <v>6561283.8652868327</v>
      </c>
      <c r="I14" s="80">
        <v>2948</v>
      </c>
      <c r="K14" s="8" t="s">
        <v>10</v>
      </c>
      <c r="L14" s="113">
        <v>-8.9948071216617187E-2</v>
      </c>
      <c r="M14" s="113">
        <v>-0.13922068926996733</v>
      </c>
      <c r="N14" s="115">
        <v>4.8507462686567138E-2</v>
      </c>
    </row>
    <row r="15" spans="1:18" ht="13.5" thickBot="1" x14ac:dyDescent="0.25">
      <c r="A15" s="32" t="s">
        <v>11</v>
      </c>
      <c r="B15" s="30">
        <v>20584</v>
      </c>
      <c r="C15" s="30">
        <v>16195883.0179874</v>
      </c>
      <c r="D15" s="31">
        <v>14222</v>
      </c>
      <c r="E15" s="20"/>
      <c r="F15" s="59" t="s">
        <v>11</v>
      </c>
      <c r="G15" s="79">
        <v>20318</v>
      </c>
      <c r="H15" s="79">
        <v>17234300.107720271</v>
      </c>
      <c r="I15" s="80">
        <v>13302</v>
      </c>
      <c r="K15" s="8" t="s">
        <v>11</v>
      </c>
      <c r="L15" s="113">
        <v>1.3091839748006651E-2</v>
      </c>
      <c r="M15" s="113">
        <v>-6.0252930681397476E-2</v>
      </c>
      <c r="N15" s="115">
        <v>6.9162531950082595E-2</v>
      </c>
    </row>
    <row r="16" spans="1:18" ht="13.5" thickBot="1" x14ac:dyDescent="0.25">
      <c r="A16" s="33" t="s">
        <v>12</v>
      </c>
      <c r="B16" s="34">
        <v>40854</v>
      </c>
      <c r="C16" s="34">
        <v>36226603.228651576</v>
      </c>
      <c r="D16" s="35">
        <v>26991</v>
      </c>
      <c r="E16" s="20"/>
      <c r="F16" s="60" t="s">
        <v>12</v>
      </c>
      <c r="G16" s="109">
        <v>45150</v>
      </c>
      <c r="H16" s="109">
        <v>39993091.272343591</v>
      </c>
      <c r="I16" s="110">
        <v>29341</v>
      </c>
      <c r="K16" s="9" t="s">
        <v>12</v>
      </c>
      <c r="L16" s="116">
        <v>-9.5149501661129565E-2</v>
      </c>
      <c r="M16" s="116">
        <v>-9.4178467426864088E-2</v>
      </c>
      <c r="N16" s="117">
        <v>-8.0092703043522673E-2</v>
      </c>
    </row>
    <row r="17" spans="1:18" ht="13.5" thickBot="1" x14ac:dyDescent="0.25">
      <c r="B17" s="127"/>
      <c r="C17" s="127"/>
      <c r="D17" s="127"/>
      <c r="E17" s="20"/>
      <c r="F17" s="63"/>
      <c r="G17" s="136"/>
      <c r="H17" s="136"/>
      <c r="I17" s="136"/>
      <c r="L17" s="106"/>
      <c r="M17" s="106"/>
      <c r="N17" s="106"/>
    </row>
    <row r="18" spans="1:18" ht="13.5" thickBot="1" x14ac:dyDescent="0.25">
      <c r="A18" s="88" t="s">
        <v>13</v>
      </c>
      <c r="B18" s="89">
        <v>59866</v>
      </c>
      <c r="C18" s="89">
        <v>63240585.1299638</v>
      </c>
      <c r="D18" s="89">
        <v>40138</v>
      </c>
      <c r="E18" s="20"/>
      <c r="F18" s="65" t="s">
        <v>13</v>
      </c>
      <c r="G18" s="66">
        <v>58759</v>
      </c>
      <c r="H18" s="66">
        <v>62578305.892072603</v>
      </c>
      <c r="I18" s="67">
        <v>38512</v>
      </c>
      <c r="K18" s="107" t="s">
        <v>13</v>
      </c>
      <c r="L18" s="108">
        <v>1.8839667114824987E-2</v>
      </c>
      <c r="M18" s="108">
        <v>1.0583208165357183E-2</v>
      </c>
      <c r="N18" s="120">
        <v>4.222060656418769E-2</v>
      </c>
    </row>
    <row r="19" spans="1:18" ht="13.5" thickBot="1" x14ac:dyDescent="0.25">
      <c r="A19" s="38" t="s">
        <v>14</v>
      </c>
      <c r="B19" s="128">
        <v>3624</v>
      </c>
      <c r="C19" s="128">
        <v>6158053.8697503656</v>
      </c>
      <c r="D19" s="129">
        <v>1511</v>
      </c>
      <c r="E19" s="20"/>
      <c r="F19" s="68" t="s">
        <v>14</v>
      </c>
      <c r="G19" s="132">
        <v>2617</v>
      </c>
      <c r="H19" s="132">
        <v>4920282.2802072139</v>
      </c>
      <c r="I19" s="133">
        <v>980</v>
      </c>
      <c r="K19" s="10" t="s">
        <v>14</v>
      </c>
      <c r="L19" s="137">
        <v>0.38479174627435997</v>
      </c>
      <c r="M19" s="137">
        <v>0.25156515806467583</v>
      </c>
      <c r="N19" s="137">
        <v>0.5418367346938775</v>
      </c>
    </row>
    <row r="20" spans="1:18" ht="13.5" thickBot="1" x14ac:dyDescent="0.25">
      <c r="A20" s="39" t="s">
        <v>15</v>
      </c>
      <c r="B20" s="128">
        <v>4987</v>
      </c>
      <c r="C20" s="128">
        <v>4310535.5</v>
      </c>
      <c r="D20" s="129">
        <v>3937</v>
      </c>
      <c r="E20" s="20"/>
      <c r="F20" s="68" t="s">
        <v>15</v>
      </c>
      <c r="G20" s="132">
        <v>4793</v>
      </c>
      <c r="H20" s="132">
        <v>4547782.82</v>
      </c>
      <c r="I20" s="133">
        <v>3861</v>
      </c>
      <c r="K20" s="11" t="s">
        <v>15</v>
      </c>
      <c r="L20" s="137">
        <v>4.0475693720008366E-2</v>
      </c>
      <c r="M20" s="137">
        <v>-5.2167689045450105E-2</v>
      </c>
      <c r="N20" s="137">
        <v>1.9684019684019782E-2</v>
      </c>
    </row>
    <row r="21" spans="1:18" ht="13.5" thickBot="1" x14ac:dyDescent="0.25">
      <c r="A21" s="40" t="s">
        <v>16</v>
      </c>
      <c r="B21" s="130">
        <v>51255</v>
      </c>
      <c r="C21" s="130">
        <v>52771995.760213435</v>
      </c>
      <c r="D21" s="131">
        <v>34690</v>
      </c>
      <c r="E21" s="20"/>
      <c r="F21" s="69" t="s">
        <v>16</v>
      </c>
      <c r="G21" s="134">
        <v>51349</v>
      </c>
      <c r="H21" s="134">
        <v>53110240.791865394</v>
      </c>
      <c r="I21" s="135">
        <v>33671</v>
      </c>
      <c r="K21" s="12" t="s">
        <v>16</v>
      </c>
      <c r="L21" s="138">
        <v>-1.8306101384641948E-3</v>
      </c>
      <c r="M21" s="138">
        <v>-6.368734666022613E-3</v>
      </c>
      <c r="N21" s="138">
        <v>3.0263431439517596E-2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17972</v>
      </c>
      <c r="C23" s="85">
        <v>21397213.673194185</v>
      </c>
      <c r="D23" s="85">
        <v>11526</v>
      </c>
      <c r="E23" s="20"/>
      <c r="F23" s="54" t="s">
        <v>17</v>
      </c>
      <c r="G23" s="51">
        <v>18868</v>
      </c>
      <c r="H23" s="51">
        <v>23962270.744361125</v>
      </c>
      <c r="I23" s="55">
        <v>11176</v>
      </c>
      <c r="K23" s="101" t="s">
        <v>17</v>
      </c>
      <c r="L23" s="99">
        <v>-4.7487810048759793E-2</v>
      </c>
      <c r="M23" s="99">
        <v>-0.10704565934222066</v>
      </c>
      <c r="N23" s="99">
        <v>3.1317108088761536E-2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17972</v>
      </c>
      <c r="C24" s="34">
        <v>21397213.673194185</v>
      </c>
      <c r="D24" s="35">
        <v>11526</v>
      </c>
      <c r="E24" s="20"/>
      <c r="F24" s="71" t="s">
        <v>18</v>
      </c>
      <c r="G24" s="61">
        <v>18868</v>
      </c>
      <c r="H24" s="61">
        <v>23962270.744361125</v>
      </c>
      <c r="I24" s="62">
        <v>11176</v>
      </c>
      <c r="K24" s="13" t="s">
        <v>18</v>
      </c>
      <c r="L24" s="104">
        <v>-4.7487810048759793E-2</v>
      </c>
      <c r="M24" s="104">
        <v>-0.10704565934222066</v>
      </c>
      <c r="N24" s="105">
        <v>3.1317108088761536E-2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7700</v>
      </c>
      <c r="C26" s="85">
        <v>4491036.7773369811</v>
      </c>
      <c r="D26" s="85">
        <v>6748</v>
      </c>
      <c r="E26" s="20"/>
      <c r="F26" s="50" t="s">
        <v>19</v>
      </c>
      <c r="G26" s="51">
        <v>7981</v>
      </c>
      <c r="H26" s="51">
        <v>4410256.1618914083</v>
      </c>
      <c r="I26" s="55">
        <v>6724</v>
      </c>
      <c r="K26" s="98" t="s">
        <v>19</v>
      </c>
      <c r="L26" s="99">
        <v>-3.520862047362483E-2</v>
      </c>
      <c r="M26" s="99">
        <v>1.8316535929044253E-2</v>
      </c>
      <c r="N26" s="99">
        <v>3.5693039857227493E-3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7700</v>
      </c>
      <c r="C27" s="34">
        <v>4491036.7773369811</v>
      </c>
      <c r="D27" s="35">
        <v>6748</v>
      </c>
      <c r="E27" s="20"/>
      <c r="F27" s="72" t="s">
        <v>20</v>
      </c>
      <c r="G27" s="61">
        <v>7981</v>
      </c>
      <c r="H27" s="61">
        <v>4410256.1618914083</v>
      </c>
      <c r="I27" s="62">
        <v>6724</v>
      </c>
      <c r="K27" s="14" t="s">
        <v>20</v>
      </c>
      <c r="L27" s="104">
        <v>-3.520862047362483E-2</v>
      </c>
      <c r="M27" s="104">
        <v>1.8316535929044253E-2</v>
      </c>
      <c r="N27" s="105">
        <v>3.5693039857227493E-3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54407</v>
      </c>
      <c r="C29" s="85">
        <v>30775056.582573138</v>
      </c>
      <c r="D29" s="85">
        <v>41654</v>
      </c>
      <c r="E29" s="20"/>
      <c r="F29" s="50" t="s">
        <v>21</v>
      </c>
      <c r="G29" s="51">
        <v>54678</v>
      </c>
      <c r="H29" s="51">
        <v>31043909.062824994</v>
      </c>
      <c r="I29" s="55">
        <v>41520</v>
      </c>
      <c r="K29" s="98" t="s">
        <v>21</v>
      </c>
      <c r="L29" s="99">
        <v>-4.9562895497274884E-3</v>
      </c>
      <c r="M29" s="99">
        <v>-8.6603938862134244E-3</v>
      </c>
      <c r="N29" s="99">
        <v>3.2273603082850766E-3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23391</v>
      </c>
      <c r="C30" s="30">
        <v>14289408.671863481</v>
      </c>
      <c r="D30" s="31">
        <v>17786</v>
      </c>
      <c r="E30" s="20"/>
      <c r="F30" s="73" t="s">
        <v>22</v>
      </c>
      <c r="G30" s="57">
        <v>24017</v>
      </c>
      <c r="H30" s="57">
        <v>15094724.447514672</v>
      </c>
      <c r="I30" s="58">
        <v>17882</v>
      </c>
      <c r="K30" s="15" t="s">
        <v>22</v>
      </c>
      <c r="L30" s="102">
        <v>-2.6064870716575705E-2</v>
      </c>
      <c r="M30" s="102">
        <v>-5.3350809976778657E-2</v>
      </c>
      <c r="N30" s="103">
        <v>-5.3685270104014693E-3</v>
      </c>
    </row>
    <row r="31" spans="1:18" ht="13.5" thickBot="1" x14ac:dyDescent="0.25">
      <c r="A31" s="94" t="s">
        <v>23</v>
      </c>
      <c r="B31" s="34">
        <v>31016</v>
      </c>
      <c r="C31" s="34">
        <v>16485647.910709657</v>
      </c>
      <c r="D31" s="35">
        <v>23868</v>
      </c>
      <c r="E31" s="20"/>
      <c r="F31" s="73" t="s">
        <v>23</v>
      </c>
      <c r="G31" s="74">
        <v>30661</v>
      </c>
      <c r="H31" s="74">
        <v>15949184.615310324</v>
      </c>
      <c r="I31" s="75">
        <v>23638</v>
      </c>
      <c r="K31" s="16" t="s">
        <v>23</v>
      </c>
      <c r="L31" s="104">
        <v>1.1578226411402159E-2</v>
      </c>
      <c r="M31" s="104">
        <v>3.3635781912283891E-2</v>
      </c>
      <c r="N31" s="105">
        <v>9.7300956087655877E-3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38247</v>
      </c>
      <c r="C33" s="85">
        <v>33989925.051196188</v>
      </c>
      <c r="D33" s="85">
        <v>26142</v>
      </c>
      <c r="E33" s="20"/>
      <c r="F33" s="54" t="s">
        <v>24</v>
      </c>
      <c r="G33" s="51">
        <v>33984</v>
      </c>
      <c r="H33" s="51">
        <v>31266798.67270717</v>
      </c>
      <c r="I33" s="55">
        <v>22380</v>
      </c>
      <c r="K33" s="101" t="s">
        <v>24</v>
      </c>
      <c r="L33" s="99">
        <v>0.12544138418079087</v>
      </c>
      <c r="M33" s="99">
        <v>8.7093226492229281E-2</v>
      </c>
      <c r="N33" s="99">
        <v>0.1680965147453084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38247</v>
      </c>
      <c r="C34" s="34">
        <v>33989925.051196188</v>
      </c>
      <c r="D34" s="35">
        <v>26142</v>
      </c>
      <c r="E34" s="20"/>
      <c r="F34" s="71" t="s">
        <v>25</v>
      </c>
      <c r="G34" s="61">
        <v>33984</v>
      </c>
      <c r="H34" s="61">
        <v>31266798.67270717</v>
      </c>
      <c r="I34" s="62">
        <v>22380</v>
      </c>
      <c r="K34" s="13" t="s">
        <v>25</v>
      </c>
      <c r="L34" s="104">
        <v>0.12544138418079087</v>
      </c>
      <c r="M34" s="104">
        <v>8.7093226492229281E-2</v>
      </c>
      <c r="N34" s="105">
        <v>0.1680965147453084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49325</v>
      </c>
      <c r="C36" s="85">
        <v>52976102.349731967</v>
      </c>
      <c r="D36" s="85">
        <v>34061</v>
      </c>
      <c r="E36" s="20"/>
      <c r="F36" s="50" t="s">
        <v>26</v>
      </c>
      <c r="G36" s="51">
        <v>51967</v>
      </c>
      <c r="H36" s="51">
        <v>53398029.319377899</v>
      </c>
      <c r="I36" s="55">
        <v>36189</v>
      </c>
      <c r="K36" s="98" t="s">
        <v>26</v>
      </c>
      <c r="L36" s="99">
        <v>-5.0839956126003005E-2</v>
      </c>
      <c r="M36" s="99">
        <v>-7.901545712901803E-3</v>
      </c>
      <c r="N36" s="114">
        <v>-5.8802398518886911E-2</v>
      </c>
    </row>
    <row r="37" spans="1:18" ht="13.5" thickBot="1" x14ac:dyDescent="0.25">
      <c r="A37" s="38" t="s">
        <v>27</v>
      </c>
      <c r="B37" s="34">
        <v>3862</v>
      </c>
      <c r="C37" s="34">
        <v>4879453.597568389</v>
      </c>
      <c r="D37" s="34">
        <v>2148</v>
      </c>
      <c r="E37" s="20"/>
      <c r="F37" s="73" t="s">
        <v>27</v>
      </c>
      <c r="G37" s="112">
        <v>4451</v>
      </c>
      <c r="H37" s="112">
        <v>5504008.5719561698</v>
      </c>
      <c r="I37" s="112">
        <v>2559</v>
      </c>
      <c r="K37" s="10" t="s">
        <v>27</v>
      </c>
      <c r="L37" s="102">
        <v>-0.13232981352505058</v>
      </c>
      <c r="M37" s="102">
        <v>-0.11347274740268232</v>
      </c>
      <c r="N37" s="103">
        <v>-0.160609613130129</v>
      </c>
    </row>
    <row r="38" spans="1:18" ht="13.5" thickBot="1" x14ac:dyDescent="0.25">
      <c r="A38" s="39" t="s">
        <v>28</v>
      </c>
      <c r="B38" s="34">
        <v>4633</v>
      </c>
      <c r="C38" s="34">
        <v>6649853.8539089812</v>
      </c>
      <c r="D38" s="34">
        <v>2098</v>
      </c>
      <c r="E38" s="20"/>
      <c r="F38" s="68" t="s">
        <v>28</v>
      </c>
      <c r="G38" s="112">
        <v>4352</v>
      </c>
      <c r="H38" s="112">
        <v>6127229.3402417377</v>
      </c>
      <c r="I38" s="112">
        <v>1824</v>
      </c>
      <c r="K38" s="11" t="s">
        <v>28</v>
      </c>
      <c r="L38" s="113">
        <v>6.4568014705882248E-2</v>
      </c>
      <c r="M38" s="113">
        <v>8.5295405907986455E-2</v>
      </c>
      <c r="N38" s="115">
        <v>0.15021929824561409</v>
      </c>
    </row>
    <row r="39" spans="1:18" ht="13.5" thickBot="1" x14ac:dyDescent="0.25">
      <c r="A39" s="39" t="s">
        <v>29</v>
      </c>
      <c r="B39" s="34">
        <v>3790</v>
      </c>
      <c r="C39" s="34">
        <v>4621313.3795522498</v>
      </c>
      <c r="D39" s="34">
        <v>2440</v>
      </c>
      <c r="E39" s="20"/>
      <c r="F39" s="68" t="s">
        <v>29</v>
      </c>
      <c r="G39" s="112">
        <v>3663</v>
      </c>
      <c r="H39" s="112">
        <v>4688838.1797927851</v>
      </c>
      <c r="I39" s="112">
        <v>2341</v>
      </c>
      <c r="K39" s="11" t="s">
        <v>29</v>
      </c>
      <c r="L39" s="113">
        <v>3.4671034671034606E-2</v>
      </c>
      <c r="M39" s="113">
        <v>-1.4401179492937732E-2</v>
      </c>
      <c r="N39" s="115">
        <v>4.2289619820589541E-2</v>
      </c>
    </row>
    <row r="40" spans="1:18" ht="13.5" thickBot="1" x14ac:dyDescent="0.25">
      <c r="A40" s="39" t="s">
        <v>30</v>
      </c>
      <c r="B40" s="34">
        <v>23925</v>
      </c>
      <c r="C40" s="34">
        <v>24066657.827917494</v>
      </c>
      <c r="D40" s="34">
        <v>18161</v>
      </c>
      <c r="E40" s="20"/>
      <c r="F40" s="68" t="s">
        <v>30</v>
      </c>
      <c r="G40" s="112">
        <v>28094</v>
      </c>
      <c r="H40" s="112">
        <v>25726716.542874284</v>
      </c>
      <c r="I40" s="112">
        <v>21281</v>
      </c>
      <c r="K40" s="11" t="s">
        <v>30</v>
      </c>
      <c r="L40" s="113">
        <v>-0.14839467501957715</v>
      </c>
      <c r="M40" s="113">
        <v>-6.4526645372341096E-2</v>
      </c>
      <c r="N40" s="115">
        <v>-0.14660965180207697</v>
      </c>
    </row>
    <row r="41" spans="1:18" ht="13.5" thickBot="1" x14ac:dyDescent="0.25">
      <c r="A41" s="40" t="s">
        <v>31</v>
      </c>
      <c r="B41" s="34">
        <v>13115</v>
      </c>
      <c r="C41" s="34">
        <v>12758823.69078486</v>
      </c>
      <c r="D41" s="34">
        <v>9214</v>
      </c>
      <c r="E41" s="20"/>
      <c r="F41" s="69" t="s">
        <v>31</v>
      </c>
      <c r="G41" s="112">
        <v>11407</v>
      </c>
      <c r="H41" s="112">
        <v>11351236.684512926</v>
      </c>
      <c r="I41" s="112">
        <v>8184</v>
      </c>
      <c r="K41" s="12" t="s">
        <v>31</v>
      </c>
      <c r="L41" s="118">
        <v>0.14973262032085555</v>
      </c>
      <c r="M41" s="118">
        <v>0.12400296508594311</v>
      </c>
      <c r="N41" s="119">
        <v>0.1258553274682308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87393</v>
      </c>
      <c r="C43" s="85">
        <v>78274622.845112219</v>
      </c>
      <c r="D43" s="85">
        <v>61494</v>
      </c>
      <c r="E43" s="20"/>
      <c r="F43" s="50" t="s">
        <v>32</v>
      </c>
      <c r="G43" s="51">
        <v>85951</v>
      </c>
      <c r="H43" s="51">
        <v>82421469.265825272</v>
      </c>
      <c r="I43" s="55">
        <v>61690</v>
      </c>
      <c r="K43" s="98" t="s">
        <v>32</v>
      </c>
      <c r="L43" s="99">
        <v>1.67770008493211E-2</v>
      </c>
      <c r="M43" s="99">
        <v>-5.0312697136454365E-2</v>
      </c>
      <c r="N43" s="99">
        <v>-3.1771762035985862E-3</v>
      </c>
    </row>
    <row r="44" spans="1:18" ht="13.5" thickBot="1" x14ac:dyDescent="0.25">
      <c r="A44" s="38" t="s">
        <v>33</v>
      </c>
      <c r="B44" s="30">
        <v>4037</v>
      </c>
      <c r="C44" s="30">
        <v>2594738.4090999998</v>
      </c>
      <c r="D44" s="31">
        <v>3285</v>
      </c>
      <c r="E44" s="20"/>
      <c r="F44" s="76" t="s">
        <v>33</v>
      </c>
      <c r="G44" s="112">
        <v>3241</v>
      </c>
      <c r="H44" s="112">
        <v>2289858.7466000002</v>
      </c>
      <c r="I44" s="158">
        <v>2679</v>
      </c>
      <c r="K44" s="10" t="s">
        <v>33</v>
      </c>
      <c r="L44" s="102">
        <v>0.24560320888614617</v>
      </c>
      <c r="M44" s="102">
        <v>0.13314343644676208</v>
      </c>
      <c r="N44" s="103">
        <v>0.22620380739081747</v>
      </c>
    </row>
    <row r="45" spans="1:18" ht="13.5" thickBot="1" x14ac:dyDescent="0.25">
      <c r="A45" s="39" t="s">
        <v>34</v>
      </c>
      <c r="B45" s="30">
        <v>12152</v>
      </c>
      <c r="C45" s="30">
        <v>13778549.294738071</v>
      </c>
      <c r="D45" s="31">
        <v>8509</v>
      </c>
      <c r="E45" s="20"/>
      <c r="F45" s="77" t="s">
        <v>34</v>
      </c>
      <c r="G45" s="112">
        <v>14209</v>
      </c>
      <c r="H45" s="112">
        <v>18434089.187226292</v>
      </c>
      <c r="I45" s="158">
        <v>9646</v>
      </c>
      <c r="K45" s="11" t="s">
        <v>34</v>
      </c>
      <c r="L45" s="113">
        <v>-0.14476740094306428</v>
      </c>
      <c r="M45" s="113">
        <v>-0.25255057872423814</v>
      </c>
      <c r="N45" s="115">
        <v>-0.11787269334439143</v>
      </c>
    </row>
    <row r="46" spans="1:18" ht="13.5" thickBot="1" x14ac:dyDescent="0.25">
      <c r="A46" s="39" t="s">
        <v>35</v>
      </c>
      <c r="B46" s="30">
        <v>3545</v>
      </c>
      <c r="C46" s="30">
        <v>2472346.4050401589</v>
      </c>
      <c r="D46" s="31">
        <v>2620</v>
      </c>
      <c r="E46" s="20"/>
      <c r="F46" s="77" t="s">
        <v>35</v>
      </c>
      <c r="G46" s="112">
        <v>3895</v>
      </c>
      <c r="H46" s="112">
        <v>3288786.8410873283</v>
      </c>
      <c r="I46" s="158">
        <v>2840</v>
      </c>
      <c r="K46" s="11" t="s">
        <v>35</v>
      </c>
      <c r="L46" s="113">
        <v>-8.985879332477531E-2</v>
      </c>
      <c r="M46" s="113">
        <v>-0.24824972717819571</v>
      </c>
      <c r="N46" s="115">
        <v>-7.7464788732394374E-2</v>
      </c>
    </row>
    <row r="47" spans="1:18" ht="13.5" thickBot="1" x14ac:dyDescent="0.25">
      <c r="A47" s="39" t="s">
        <v>36</v>
      </c>
      <c r="B47" s="30">
        <v>23227</v>
      </c>
      <c r="C47" s="30">
        <v>20003098.731971178</v>
      </c>
      <c r="D47" s="31">
        <v>15568</v>
      </c>
      <c r="E47" s="20"/>
      <c r="F47" s="77" t="s">
        <v>36</v>
      </c>
      <c r="G47" s="112">
        <v>19066</v>
      </c>
      <c r="H47" s="112">
        <v>18972413.025708497</v>
      </c>
      <c r="I47" s="158">
        <v>14134</v>
      </c>
      <c r="K47" s="11" t="s">
        <v>36</v>
      </c>
      <c r="L47" s="113">
        <v>0.21824189656981008</v>
      </c>
      <c r="M47" s="113">
        <v>5.4325493803347724E-2</v>
      </c>
      <c r="N47" s="115">
        <v>0.10145747842082931</v>
      </c>
    </row>
    <row r="48" spans="1:18" ht="13.5" thickBot="1" x14ac:dyDescent="0.25">
      <c r="A48" s="39" t="s">
        <v>37</v>
      </c>
      <c r="B48" s="30">
        <v>5330</v>
      </c>
      <c r="C48" s="30">
        <v>5554959.1570712281</v>
      </c>
      <c r="D48" s="31">
        <v>3105</v>
      </c>
      <c r="E48" s="20"/>
      <c r="F48" s="77" t="s">
        <v>37</v>
      </c>
      <c r="G48" s="112">
        <v>6196</v>
      </c>
      <c r="H48" s="112">
        <v>6682390.7967927288</v>
      </c>
      <c r="I48" s="158">
        <v>3377</v>
      </c>
      <c r="K48" s="11" t="s">
        <v>37</v>
      </c>
      <c r="L48" s="113">
        <v>-0.13976759199483535</v>
      </c>
      <c r="M48" s="113">
        <v>-0.16871680720358662</v>
      </c>
      <c r="N48" s="115">
        <v>-8.0544862303819964E-2</v>
      </c>
    </row>
    <row r="49" spans="1:20" ht="13.5" thickBot="1" x14ac:dyDescent="0.25">
      <c r="A49" s="39" t="s">
        <v>38</v>
      </c>
      <c r="B49" s="30">
        <v>8411</v>
      </c>
      <c r="C49" s="30">
        <v>5790020.8500694381</v>
      </c>
      <c r="D49" s="31">
        <v>6753</v>
      </c>
      <c r="E49" s="20"/>
      <c r="F49" s="77" t="s">
        <v>38</v>
      </c>
      <c r="G49" s="112">
        <v>9120</v>
      </c>
      <c r="H49" s="112">
        <v>6172563.4887937717</v>
      </c>
      <c r="I49" s="158">
        <v>7609</v>
      </c>
      <c r="K49" s="11" t="s">
        <v>38</v>
      </c>
      <c r="L49" s="113">
        <v>-7.7741228070175472E-2</v>
      </c>
      <c r="M49" s="113">
        <v>-6.1974678659658333E-2</v>
      </c>
      <c r="N49" s="115">
        <v>-0.11249835720856882</v>
      </c>
    </row>
    <row r="50" spans="1:20" ht="13.5" thickBot="1" x14ac:dyDescent="0.25">
      <c r="A50" s="39" t="s">
        <v>39</v>
      </c>
      <c r="B50" s="30">
        <v>1957</v>
      </c>
      <c r="C50" s="30">
        <v>3364342.1203139299</v>
      </c>
      <c r="D50" s="31">
        <v>1025</v>
      </c>
      <c r="E50" s="20"/>
      <c r="F50" s="77" t="s">
        <v>39</v>
      </c>
      <c r="G50" s="112">
        <v>2006</v>
      </c>
      <c r="H50" s="112">
        <v>2835867.9308764809</v>
      </c>
      <c r="I50" s="158">
        <v>1199</v>
      </c>
      <c r="K50" s="11" t="s">
        <v>39</v>
      </c>
      <c r="L50" s="113">
        <v>-2.4426719840478617E-2</v>
      </c>
      <c r="M50" s="113">
        <v>0.18635359696532605</v>
      </c>
      <c r="N50" s="115">
        <v>-0.14512093411175975</v>
      </c>
    </row>
    <row r="51" spans="1:20" ht="13.5" thickBot="1" x14ac:dyDescent="0.25">
      <c r="A51" s="39" t="s">
        <v>40</v>
      </c>
      <c r="B51" s="30">
        <v>24476</v>
      </c>
      <c r="C51" s="30">
        <v>20951768.264308214</v>
      </c>
      <c r="D51" s="31">
        <v>17412</v>
      </c>
      <c r="E51" s="20"/>
      <c r="F51" s="77" t="s">
        <v>40</v>
      </c>
      <c r="G51" s="112">
        <v>24039</v>
      </c>
      <c r="H51" s="112">
        <v>20112558.928740181</v>
      </c>
      <c r="I51" s="158">
        <v>16919</v>
      </c>
      <c r="K51" s="11" t="s">
        <v>40</v>
      </c>
      <c r="L51" s="113">
        <v>1.8178792795041421E-2</v>
      </c>
      <c r="M51" s="113">
        <v>4.1725637127597359E-2</v>
      </c>
      <c r="N51" s="115">
        <v>2.9138837992789268E-2</v>
      </c>
    </row>
    <row r="52" spans="1:20" ht="13.5" thickBot="1" x14ac:dyDescent="0.25">
      <c r="A52" s="40" t="s">
        <v>41</v>
      </c>
      <c r="B52" s="34">
        <v>4258</v>
      </c>
      <c r="C52" s="34">
        <v>3764799.6124999998</v>
      </c>
      <c r="D52" s="35">
        <v>3217</v>
      </c>
      <c r="E52" s="20"/>
      <c r="F52" s="78" t="s">
        <v>41</v>
      </c>
      <c r="G52" s="161">
        <v>4179</v>
      </c>
      <c r="H52" s="161">
        <v>3632940.32</v>
      </c>
      <c r="I52" s="162">
        <v>3287</v>
      </c>
      <c r="K52" s="12" t="s">
        <v>41</v>
      </c>
      <c r="L52" s="118">
        <v>1.8904044029672162E-2</v>
      </c>
      <c r="M52" s="118">
        <v>3.6295474432676667E-2</v>
      </c>
      <c r="N52" s="119">
        <v>-2.1296014602981472E-2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267836</v>
      </c>
      <c r="C54" s="85">
        <v>313740291.21846867</v>
      </c>
      <c r="D54" s="85">
        <v>178770</v>
      </c>
      <c r="E54" s="20"/>
      <c r="F54" s="50" t="s">
        <v>42</v>
      </c>
      <c r="G54" s="51">
        <v>267992</v>
      </c>
      <c r="H54" s="51">
        <v>327151410.32275569</v>
      </c>
      <c r="I54" s="55">
        <v>164860</v>
      </c>
      <c r="K54" s="98" t="s">
        <v>42</v>
      </c>
      <c r="L54" s="99">
        <v>-5.8210692856508484E-4</v>
      </c>
      <c r="M54" s="99">
        <v>-4.0993615436522468E-2</v>
      </c>
      <c r="N54" s="99">
        <v>8.4374620890452556E-2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215071</v>
      </c>
      <c r="C55" s="30">
        <v>252920120.6429168</v>
      </c>
      <c r="D55" s="31">
        <v>144786</v>
      </c>
      <c r="E55" s="20"/>
      <c r="F55" s="73" t="s">
        <v>43</v>
      </c>
      <c r="G55" s="57">
        <v>217508</v>
      </c>
      <c r="H55" s="57">
        <v>270208644.66886008</v>
      </c>
      <c r="I55" s="58">
        <v>134246</v>
      </c>
      <c r="K55" s="10" t="s">
        <v>43</v>
      </c>
      <c r="L55" s="102">
        <v>-1.1204185593173599E-2</v>
      </c>
      <c r="M55" s="102">
        <v>-6.3982127763270946E-2</v>
      </c>
      <c r="N55" s="103">
        <v>7.8512581380450808E-2</v>
      </c>
      <c r="R55" s="6"/>
      <c r="S55" s="6"/>
      <c r="T55" s="6"/>
    </row>
    <row r="56" spans="1:20" ht="13.5" thickBot="1" x14ac:dyDescent="0.25">
      <c r="A56" s="39" t="s">
        <v>44</v>
      </c>
      <c r="B56" s="30">
        <v>14124</v>
      </c>
      <c r="C56" s="30">
        <v>14959636.790056901</v>
      </c>
      <c r="D56" s="31">
        <v>9907</v>
      </c>
      <c r="E56" s="20"/>
      <c r="F56" s="68" t="s">
        <v>44</v>
      </c>
      <c r="G56" s="79">
        <v>13304</v>
      </c>
      <c r="H56" s="79">
        <v>13863009.352108084</v>
      </c>
      <c r="I56" s="80">
        <v>9003</v>
      </c>
      <c r="K56" s="11" t="s">
        <v>44</v>
      </c>
      <c r="L56" s="102">
        <v>6.1635598316295948E-2</v>
      </c>
      <c r="M56" s="102">
        <v>7.9104573191538519E-2</v>
      </c>
      <c r="N56" s="103">
        <v>0.10041097411973787</v>
      </c>
      <c r="R56" s="6"/>
      <c r="S56" s="6"/>
      <c r="T56" s="6"/>
    </row>
    <row r="57" spans="1:20" ht="13.5" thickBot="1" x14ac:dyDescent="0.25">
      <c r="A57" s="39" t="s">
        <v>45</v>
      </c>
      <c r="B57" s="30">
        <v>8080</v>
      </c>
      <c r="C57" s="30">
        <v>11491057.930659845</v>
      </c>
      <c r="D57" s="31">
        <v>3939</v>
      </c>
      <c r="E57" s="20"/>
      <c r="F57" s="68" t="s">
        <v>45</v>
      </c>
      <c r="G57" s="79">
        <v>9285</v>
      </c>
      <c r="H57" s="79">
        <v>11383194.568693703</v>
      </c>
      <c r="I57" s="80">
        <v>4114</v>
      </c>
      <c r="K57" s="11" t="s">
        <v>45</v>
      </c>
      <c r="L57" s="102">
        <v>-0.12977921378567581</v>
      </c>
      <c r="M57" s="102">
        <v>9.4756670735287596E-3</v>
      </c>
      <c r="N57" s="103">
        <v>-4.2537676227515808E-2</v>
      </c>
      <c r="R57" s="6"/>
      <c r="S57" s="6"/>
      <c r="T57" s="6"/>
    </row>
    <row r="58" spans="1:20" ht="13.5" thickBot="1" x14ac:dyDescent="0.25">
      <c r="A58" s="40" t="s">
        <v>46</v>
      </c>
      <c r="B58" s="34">
        <v>30561</v>
      </c>
      <c r="C58" s="34">
        <v>34369475.854835138</v>
      </c>
      <c r="D58" s="35">
        <v>20138</v>
      </c>
      <c r="E58" s="20"/>
      <c r="F58" s="69" t="s">
        <v>46</v>
      </c>
      <c r="G58" s="74">
        <v>27895</v>
      </c>
      <c r="H58" s="74">
        <v>31696561.733093847</v>
      </c>
      <c r="I58" s="75">
        <v>17497</v>
      </c>
      <c r="K58" s="12" t="s">
        <v>46</v>
      </c>
      <c r="L58" s="104">
        <v>9.5572683276572867E-2</v>
      </c>
      <c r="M58" s="104">
        <v>8.4328203931044898E-2</v>
      </c>
      <c r="N58" s="105">
        <v>0.15094016117048636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135113</v>
      </c>
      <c r="C60" s="85">
        <v>107973755.33276615</v>
      </c>
      <c r="D60" s="85">
        <v>98795</v>
      </c>
      <c r="E60" s="20"/>
      <c r="F60" s="50" t="s">
        <v>47</v>
      </c>
      <c r="G60" s="51">
        <v>136995</v>
      </c>
      <c r="H60" s="51">
        <v>107230348.03588611</v>
      </c>
      <c r="I60" s="55">
        <v>97527</v>
      </c>
      <c r="K60" s="98" t="s">
        <v>47</v>
      </c>
      <c r="L60" s="99">
        <v>-1.373772765429393E-2</v>
      </c>
      <c r="M60" s="99">
        <v>6.9328069011884708E-3</v>
      </c>
      <c r="N60" s="99">
        <v>1.3001527782050104E-2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18945</v>
      </c>
      <c r="C61" s="30">
        <v>14636597.538285192</v>
      </c>
      <c r="D61" s="31">
        <v>15246</v>
      </c>
      <c r="E61" s="20"/>
      <c r="F61" s="73" t="s">
        <v>48</v>
      </c>
      <c r="G61" s="57">
        <v>18059</v>
      </c>
      <c r="H61" s="57">
        <v>13666934.014571367</v>
      </c>
      <c r="I61" s="58">
        <v>12913</v>
      </c>
      <c r="K61" s="10" t="s">
        <v>48</v>
      </c>
      <c r="L61" s="102">
        <v>4.9061409823356827E-2</v>
      </c>
      <c r="M61" s="102">
        <v>7.0949601620962977E-2</v>
      </c>
      <c r="N61" s="103">
        <v>0.18067064198869365</v>
      </c>
    </row>
    <row r="62" spans="1:20" ht="13.5" thickBot="1" x14ac:dyDescent="0.25">
      <c r="A62" s="39" t="s">
        <v>49</v>
      </c>
      <c r="B62" s="30">
        <v>13847</v>
      </c>
      <c r="C62" s="30">
        <v>17769220.005259328</v>
      </c>
      <c r="D62" s="31">
        <v>5739</v>
      </c>
      <c r="E62" s="20"/>
      <c r="F62" s="68" t="s">
        <v>49</v>
      </c>
      <c r="G62" s="79">
        <v>16077</v>
      </c>
      <c r="H62" s="79">
        <v>21297617.733214766</v>
      </c>
      <c r="I62" s="80">
        <v>6802</v>
      </c>
      <c r="K62" s="11" t="s">
        <v>49</v>
      </c>
      <c r="L62" s="102">
        <v>-0.13870747029918518</v>
      </c>
      <c r="M62" s="102">
        <v>-0.16567100471771146</v>
      </c>
      <c r="N62" s="103">
        <v>-0.15627756542193472</v>
      </c>
    </row>
    <row r="63" spans="1:20" ht="13.5" thickBot="1" x14ac:dyDescent="0.25">
      <c r="A63" s="40" t="s">
        <v>50</v>
      </c>
      <c r="B63" s="34">
        <v>102321</v>
      </c>
      <c r="C63" s="34">
        <v>75567937.78922163</v>
      </c>
      <c r="D63" s="35">
        <v>77810</v>
      </c>
      <c r="E63" s="20"/>
      <c r="F63" s="69" t="s">
        <v>50</v>
      </c>
      <c r="G63" s="74">
        <v>102859</v>
      </c>
      <c r="H63" s="74">
        <v>72265796.288099974</v>
      </c>
      <c r="I63" s="75">
        <v>77812</v>
      </c>
      <c r="K63" s="12" t="s">
        <v>50</v>
      </c>
      <c r="L63" s="104">
        <v>-5.2304611166742454E-3</v>
      </c>
      <c r="M63" s="104">
        <v>4.5694390302669641E-2</v>
      </c>
      <c r="N63" s="105">
        <v>-2.5702976404695654E-5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7744</v>
      </c>
      <c r="C65" s="85">
        <v>7722093.0635507926</v>
      </c>
      <c r="D65" s="85">
        <v>4210</v>
      </c>
      <c r="E65" s="20"/>
      <c r="F65" s="50" t="s">
        <v>51</v>
      </c>
      <c r="G65" s="51">
        <v>6825</v>
      </c>
      <c r="H65" s="51">
        <v>7111238.7225028509</v>
      </c>
      <c r="I65" s="55">
        <v>3914</v>
      </c>
      <c r="K65" s="98" t="s">
        <v>51</v>
      </c>
      <c r="L65" s="99">
        <v>0.13465201465201471</v>
      </c>
      <c r="M65" s="99">
        <v>8.5899850206821338E-2</v>
      </c>
      <c r="N65" s="99">
        <v>7.5625958099131418E-2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4341</v>
      </c>
      <c r="C66" s="30">
        <v>4385143.3312701397</v>
      </c>
      <c r="D66" s="31">
        <v>1988</v>
      </c>
      <c r="E66" s="20"/>
      <c r="F66" s="73" t="s">
        <v>52</v>
      </c>
      <c r="G66" s="57">
        <v>3861</v>
      </c>
      <c r="H66" s="57">
        <v>4136563.3627155591</v>
      </c>
      <c r="I66" s="58">
        <v>1827</v>
      </c>
      <c r="K66" s="10" t="s">
        <v>52</v>
      </c>
      <c r="L66" s="102">
        <v>0.1243201243201244</v>
      </c>
      <c r="M66" s="102">
        <v>6.0093354496906226E-2</v>
      </c>
      <c r="N66" s="103">
        <v>8.8122605363984752E-2</v>
      </c>
    </row>
    <row r="67" spans="1:18" ht="13.5" thickBot="1" x14ac:dyDescent="0.25">
      <c r="A67" s="40" t="s">
        <v>53</v>
      </c>
      <c r="B67" s="34">
        <v>3403</v>
      </c>
      <c r="C67" s="34">
        <v>3336949.732280653</v>
      </c>
      <c r="D67" s="35">
        <v>2222</v>
      </c>
      <c r="E67" s="20"/>
      <c r="F67" s="69" t="s">
        <v>53</v>
      </c>
      <c r="G67" s="74">
        <v>2964</v>
      </c>
      <c r="H67" s="74">
        <v>2974675.3597872918</v>
      </c>
      <c r="I67" s="75">
        <v>2087</v>
      </c>
      <c r="K67" s="12" t="s">
        <v>53</v>
      </c>
      <c r="L67" s="104">
        <v>0.1481106612685561</v>
      </c>
      <c r="M67" s="104">
        <v>0.12178618796212648</v>
      </c>
      <c r="N67" s="105">
        <v>6.4686152371825623E-2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71600</v>
      </c>
      <c r="C69" s="85">
        <v>66791246.946206748</v>
      </c>
      <c r="D69" s="85">
        <v>44412</v>
      </c>
      <c r="E69" s="20"/>
      <c r="F69" s="50" t="s">
        <v>54</v>
      </c>
      <c r="G69" s="51">
        <v>69807</v>
      </c>
      <c r="H69" s="51">
        <v>65829463.582052484</v>
      </c>
      <c r="I69" s="55">
        <v>44917</v>
      </c>
      <c r="K69" s="98" t="s">
        <v>54</v>
      </c>
      <c r="L69" s="99">
        <v>2.5685103213144878E-2</v>
      </c>
      <c r="M69" s="99">
        <v>1.4610226360958656E-2</v>
      </c>
      <c r="N69" s="99">
        <v>-1.1242959235923999E-2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30981</v>
      </c>
      <c r="C70" s="30">
        <v>23880385.334913366</v>
      </c>
      <c r="D70" s="31">
        <v>20132</v>
      </c>
      <c r="E70" s="20"/>
      <c r="F70" s="73" t="s">
        <v>55</v>
      </c>
      <c r="G70" s="57">
        <v>29588</v>
      </c>
      <c r="H70" s="57">
        <v>22986082.865094371</v>
      </c>
      <c r="I70" s="58">
        <v>20544</v>
      </c>
      <c r="K70" s="10" t="s">
        <v>55</v>
      </c>
      <c r="L70" s="102">
        <v>4.7079897255644099E-2</v>
      </c>
      <c r="M70" s="102">
        <v>3.8906257976518477E-2</v>
      </c>
      <c r="N70" s="103">
        <v>-2.005451713395634E-2</v>
      </c>
    </row>
    <row r="71" spans="1:18" ht="13.5" thickBot="1" x14ac:dyDescent="0.25">
      <c r="A71" s="39" t="s">
        <v>56</v>
      </c>
      <c r="B71" s="30">
        <v>3506</v>
      </c>
      <c r="C71" s="30">
        <v>4014995.3824551669</v>
      </c>
      <c r="D71" s="31">
        <v>1962</v>
      </c>
      <c r="E71" s="20"/>
      <c r="F71" s="68" t="s">
        <v>56</v>
      </c>
      <c r="G71" s="79">
        <v>3285</v>
      </c>
      <c r="H71" s="79">
        <v>3174746.5406114212</v>
      </c>
      <c r="I71" s="80">
        <v>1994</v>
      </c>
      <c r="K71" s="11" t="s">
        <v>56</v>
      </c>
      <c r="L71" s="102">
        <v>6.7275494672754954E-2</v>
      </c>
      <c r="M71" s="102">
        <v>0.26466643276723523</v>
      </c>
      <c r="N71" s="103">
        <v>-1.6048144433299938E-2</v>
      </c>
    </row>
    <row r="72" spans="1:18" ht="13.5" thickBot="1" x14ac:dyDescent="0.25">
      <c r="A72" s="39" t="s">
        <v>57</v>
      </c>
      <c r="B72" s="30">
        <v>3929</v>
      </c>
      <c r="C72" s="30">
        <v>3774508.0499908254</v>
      </c>
      <c r="D72" s="31">
        <v>2591</v>
      </c>
      <c r="E72" s="20"/>
      <c r="F72" s="68" t="s">
        <v>57</v>
      </c>
      <c r="G72" s="79">
        <v>3478</v>
      </c>
      <c r="H72" s="79">
        <v>3956314.7601874932</v>
      </c>
      <c r="I72" s="80">
        <v>2086</v>
      </c>
      <c r="K72" s="11" t="s">
        <v>57</v>
      </c>
      <c r="L72" s="102">
        <v>0.12967222541690626</v>
      </c>
      <c r="M72" s="102">
        <v>-4.5953550517818686E-2</v>
      </c>
      <c r="N72" s="103">
        <v>0.24209012464046031</v>
      </c>
    </row>
    <row r="73" spans="1:18" ht="13.5" thickBot="1" x14ac:dyDescent="0.25">
      <c r="A73" s="40" t="s">
        <v>58</v>
      </c>
      <c r="B73" s="34">
        <v>33184</v>
      </c>
      <c r="C73" s="34">
        <v>35121358.178847395</v>
      </c>
      <c r="D73" s="35">
        <v>19727</v>
      </c>
      <c r="E73" s="20"/>
      <c r="F73" s="69" t="s">
        <v>58</v>
      </c>
      <c r="G73" s="74">
        <v>33456</v>
      </c>
      <c r="H73" s="74">
        <v>35712319.416159198</v>
      </c>
      <c r="I73" s="75">
        <v>20293</v>
      </c>
      <c r="K73" s="12" t="s">
        <v>58</v>
      </c>
      <c r="L73" s="104">
        <v>-8.1300813008130524E-3</v>
      </c>
      <c r="M73" s="104">
        <v>-1.6547825707573738E-2</v>
      </c>
      <c r="N73" s="105">
        <v>-2.7891391120090647E-2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179486</v>
      </c>
      <c r="C75" s="85">
        <v>201185349.02357352</v>
      </c>
      <c r="D75" s="85">
        <v>120922</v>
      </c>
      <c r="E75" s="20"/>
      <c r="F75" s="50" t="s">
        <v>59</v>
      </c>
      <c r="G75" s="51">
        <v>188128</v>
      </c>
      <c r="H75" s="51">
        <v>190919626.91191983</v>
      </c>
      <c r="I75" s="55">
        <v>121240</v>
      </c>
      <c r="K75" s="98" t="s">
        <v>59</v>
      </c>
      <c r="L75" s="99">
        <v>-4.5936808981119293E-2</v>
      </c>
      <c r="M75" s="99">
        <v>5.3769862625961062E-2</v>
      </c>
      <c r="N75" s="99">
        <v>-2.6228967337512676E-3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179486</v>
      </c>
      <c r="C76" s="34">
        <v>201185349.02357352</v>
      </c>
      <c r="D76" s="35">
        <v>120922</v>
      </c>
      <c r="E76" s="20"/>
      <c r="F76" s="72" t="s">
        <v>60</v>
      </c>
      <c r="G76" s="61">
        <v>188128</v>
      </c>
      <c r="H76" s="61">
        <v>190919626.91191983</v>
      </c>
      <c r="I76" s="62">
        <v>121240</v>
      </c>
      <c r="K76" s="14" t="s">
        <v>60</v>
      </c>
      <c r="L76" s="104">
        <v>-4.5936808981119293E-2</v>
      </c>
      <c r="M76" s="104">
        <v>5.3769862625961062E-2</v>
      </c>
      <c r="N76" s="105">
        <v>-2.6228967337512676E-3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99558</v>
      </c>
      <c r="C78" s="85">
        <v>71235212.191232085</v>
      </c>
      <c r="D78" s="85">
        <v>84165</v>
      </c>
      <c r="E78" s="20"/>
      <c r="F78" s="50" t="s">
        <v>61</v>
      </c>
      <c r="G78" s="51">
        <v>82596</v>
      </c>
      <c r="H78" s="51">
        <v>58900329.869353622</v>
      </c>
      <c r="I78" s="55">
        <v>66767</v>
      </c>
      <c r="K78" s="98" t="s">
        <v>61</v>
      </c>
      <c r="L78" s="99">
        <v>0.20536103443266018</v>
      </c>
      <c r="M78" s="99">
        <v>0.20941957963967894</v>
      </c>
      <c r="N78" s="99">
        <v>0.26057783036530013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99558</v>
      </c>
      <c r="C79" s="34">
        <v>71235212.191232085</v>
      </c>
      <c r="D79" s="35">
        <v>84165</v>
      </c>
      <c r="E79" s="20"/>
      <c r="F79" s="72" t="s">
        <v>62</v>
      </c>
      <c r="G79" s="61">
        <v>82596</v>
      </c>
      <c r="H79" s="61">
        <v>58900329.869353622</v>
      </c>
      <c r="I79" s="62">
        <v>66767</v>
      </c>
      <c r="K79" s="14" t="s">
        <v>62</v>
      </c>
      <c r="L79" s="104">
        <v>0.20536103443266018</v>
      </c>
      <c r="M79" s="104">
        <v>0.20941957963967894</v>
      </c>
      <c r="N79" s="105">
        <v>0.26057783036530013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38450</v>
      </c>
      <c r="C81" s="85">
        <v>46762793.318508908</v>
      </c>
      <c r="D81" s="85">
        <v>26336</v>
      </c>
      <c r="E81" s="20"/>
      <c r="F81" s="50" t="s">
        <v>63</v>
      </c>
      <c r="G81" s="51">
        <v>39946</v>
      </c>
      <c r="H81" s="51">
        <v>45563917.940483786</v>
      </c>
      <c r="I81" s="55">
        <v>27765</v>
      </c>
      <c r="K81" s="98" t="s">
        <v>63</v>
      </c>
      <c r="L81" s="99">
        <v>-3.7450558253642408E-2</v>
      </c>
      <c r="M81" s="99">
        <v>2.6311946650222406E-2</v>
      </c>
      <c r="N81" s="99">
        <v>-5.1467675130560053E-2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38450</v>
      </c>
      <c r="C82" s="34">
        <v>46762793.318508908</v>
      </c>
      <c r="D82" s="35">
        <v>26336</v>
      </c>
      <c r="E82" s="20"/>
      <c r="F82" s="72" t="s">
        <v>64</v>
      </c>
      <c r="G82" s="61">
        <v>39946</v>
      </c>
      <c r="H82" s="61">
        <v>45563917.940483786</v>
      </c>
      <c r="I82" s="62">
        <v>27765</v>
      </c>
      <c r="K82" s="14" t="s">
        <v>64</v>
      </c>
      <c r="L82" s="104">
        <v>-3.7450558253642408E-2</v>
      </c>
      <c r="M82" s="104">
        <v>2.6311946650222406E-2</v>
      </c>
      <c r="N82" s="105">
        <v>-5.1467675130560053E-2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63481</v>
      </c>
      <c r="C84" s="85">
        <v>62333118.050434485</v>
      </c>
      <c r="D84" s="85">
        <v>47983</v>
      </c>
      <c r="E84" s="20"/>
      <c r="F84" s="50" t="s">
        <v>65</v>
      </c>
      <c r="G84" s="51">
        <v>59977</v>
      </c>
      <c r="H84" s="51">
        <v>61750210.992345586</v>
      </c>
      <c r="I84" s="55">
        <v>44730</v>
      </c>
      <c r="K84" s="98" t="s">
        <v>65</v>
      </c>
      <c r="L84" s="99">
        <v>5.8422395251513048E-2</v>
      </c>
      <c r="M84" s="99">
        <v>9.4397581598733016E-3</v>
      </c>
      <c r="N84" s="99">
        <v>7.2725240330874241E-2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14929</v>
      </c>
      <c r="C85" s="30">
        <v>15565381.095059618</v>
      </c>
      <c r="D85" s="31">
        <v>10443</v>
      </c>
      <c r="E85" s="20"/>
      <c r="F85" s="73" t="s">
        <v>66</v>
      </c>
      <c r="G85" s="57">
        <v>13372</v>
      </c>
      <c r="H85" s="57">
        <v>16282172.486476094</v>
      </c>
      <c r="I85" s="58">
        <v>8894</v>
      </c>
      <c r="K85" s="10" t="s">
        <v>66</v>
      </c>
      <c r="L85" s="102">
        <v>0.11643733173795989</v>
      </c>
      <c r="M85" s="102">
        <v>-4.4023080581650831E-2</v>
      </c>
      <c r="N85" s="103">
        <v>0.17416235664492907</v>
      </c>
    </row>
    <row r="86" spans="1:18" ht="13.5" thickBot="1" x14ac:dyDescent="0.25">
      <c r="A86" s="39" t="s">
        <v>67</v>
      </c>
      <c r="B86" s="30">
        <v>10139</v>
      </c>
      <c r="C86" s="30">
        <v>11030389.008080872</v>
      </c>
      <c r="D86" s="31">
        <v>7572</v>
      </c>
      <c r="E86" s="20"/>
      <c r="F86" s="68" t="s">
        <v>67</v>
      </c>
      <c r="G86" s="79">
        <v>10812</v>
      </c>
      <c r="H86" s="79">
        <v>11719875.64872353</v>
      </c>
      <c r="I86" s="80">
        <v>8170</v>
      </c>
      <c r="K86" s="11" t="s">
        <v>67</v>
      </c>
      <c r="L86" s="102">
        <v>-6.2245652978172417E-2</v>
      </c>
      <c r="M86" s="102">
        <v>-5.8830542346049008E-2</v>
      </c>
      <c r="N86" s="103">
        <v>-7.3194614443084505E-2</v>
      </c>
    </row>
    <row r="87" spans="1:18" ht="13.5" thickBot="1" x14ac:dyDescent="0.25">
      <c r="A87" s="40" t="s">
        <v>68</v>
      </c>
      <c r="B87" s="34">
        <v>38413</v>
      </c>
      <c r="C87" s="34">
        <v>35737347.947293997</v>
      </c>
      <c r="D87" s="35">
        <v>29968</v>
      </c>
      <c r="E87" s="20"/>
      <c r="F87" s="69" t="s">
        <v>68</v>
      </c>
      <c r="G87" s="74">
        <v>35793</v>
      </c>
      <c r="H87" s="74">
        <v>33748162.857145965</v>
      </c>
      <c r="I87" s="75">
        <v>27666</v>
      </c>
      <c r="K87" s="12" t="s">
        <v>68</v>
      </c>
      <c r="L87" s="104">
        <v>7.3198670131031207E-2</v>
      </c>
      <c r="M87" s="104">
        <v>5.8942025927993136E-2</v>
      </c>
      <c r="N87" s="105">
        <v>8.3206824260825485E-2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24201</v>
      </c>
      <c r="C89" s="85">
        <v>11478794.069574211</v>
      </c>
      <c r="D89" s="85">
        <v>7192</v>
      </c>
      <c r="E89" s="20"/>
      <c r="F89" s="54" t="s">
        <v>69</v>
      </c>
      <c r="G89" s="51">
        <v>9267</v>
      </c>
      <c r="H89" s="51">
        <v>9201606.2494272068</v>
      </c>
      <c r="I89" s="55">
        <v>6743</v>
      </c>
      <c r="K89" s="101" t="s">
        <v>69</v>
      </c>
      <c r="L89" s="99">
        <v>1.6115474263515699</v>
      </c>
      <c r="M89" s="99">
        <v>0.24747720761130787</v>
      </c>
      <c r="N89" s="99">
        <v>6.658757229719714E-2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24201</v>
      </c>
      <c r="C90" s="34">
        <v>11478794.069574211</v>
      </c>
      <c r="D90" s="35">
        <v>7192</v>
      </c>
      <c r="E90" s="20"/>
      <c r="F90" s="71" t="s">
        <v>70</v>
      </c>
      <c r="G90" s="61">
        <v>9267</v>
      </c>
      <c r="H90" s="61">
        <v>9201606.2494272068</v>
      </c>
      <c r="I90" s="62">
        <v>6743</v>
      </c>
      <c r="K90" s="13" t="s">
        <v>70</v>
      </c>
      <c r="L90" s="104">
        <v>1.6115474263515699</v>
      </c>
      <c r="M90" s="104">
        <v>0.24747720761130787</v>
      </c>
      <c r="N90" s="105">
        <v>6.658757229719714E-2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25" right="0.25" top="0.75" bottom="0.75" header="0.3" footer="0.3"/>
  <pageSetup paperSize="9" scale="5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workbookViewId="0">
      <selection activeCell="C26" sqref="C26"/>
    </sheetView>
  </sheetViews>
  <sheetFormatPr baseColWidth="10" defaultRowHeight="15" x14ac:dyDescent="0.25"/>
  <cols>
    <col min="1" max="1" width="21.42578125" customWidth="1"/>
    <col min="2" max="2" width="14.7109375" customWidth="1"/>
    <col min="3" max="3" width="13.85546875" customWidth="1"/>
    <col min="4" max="4" width="12.85546875" customWidth="1"/>
  </cols>
  <sheetData>
    <row r="1" spans="1:9" x14ac:dyDescent="0.25">
      <c r="A1" s="22" t="s">
        <v>73</v>
      </c>
      <c r="B1" s="23" t="s">
        <v>75</v>
      </c>
      <c r="C1" s="25"/>
      <c r="D1" s="25"/>
    </row>
    <row r="2" spans="1:9" x14ac:dyDescent="0.25">
      <c r="A2" s="25" t="s">
        <v>90</v>
      </c>
      <c r="B2" s="26">
        <v>2019</v>
      </c>
      <c r="C2" s="25"/>
      <c r="D2" s="25"/>
    </row>
    <row r="3" spans="1:9" ht="16.5" thickBot="1" x14ac:dyDescent="0.35">
      <c r="A3" s="81"/>
      <c r="B3" s="24"/>
      <c r="C3" s="24"/>
      <c r="D3" s="24"/>
    </row>
    <row r="4" spans="1:9" ht="15.75" thickBot="1" x14ac:dyDescent="0.3">
      <c r="A4" s="27"/>
      <c r="B4" s="95" t="s">
        <v>72</v>
      </c>
      <c r="C4" s="82" t="s">
        <v>0</v>
      </c>
      <c r="D4" s="83" t="s">
        <v>3</v>
      </c>
    </row>
    <row r="5" spans="1:9" ht="15.75" thickBot="1" x14ac:dyDescent="0.3">
      <c r="A5" s="27"/>
      <c r="B5" s="27"/>
      <c r="C5" s="28"/>
      <c r="D5" s="27"/>
    </row>
    <row r="6" spans="1:9" ht="15.75" thickBot="1" x14ac:dyDescent="0.3">
      <c r="A6" s="84" t="s">
        <v>1</v>
      </c>
      <c r="B6" s="85">
        <f t="shared" ref="B6:C6" si="0">+B8+B18+B23+B26+B29+B33+B36+B43+B54+B60+B65+B69+B75+B78+B81+B84+B89+B92</f>
        <v>0</v>
      </c>
      <c r="C6" s="85">
        <f t="shared" si="0"/>
        <v>0</v>
      </c>
      <c r="D6" s="85">
        <f>+D8+D18+D23+D26+D29+D33+D36+D43+D54+D60+D65+D69+D75+D78+D81+D84+D89+D92</f>
        <v>0</v>
      </c>
      <c r="E6" t="s">
        <v>106</v>
      </c>
      <c r="I6" t="s">
        <v>106</v>
      </c>
    </row>
    <row r="7" spans="1:9" ht="15.75" thickBot="1" x14ac:dyDescent="0.3">
      <c r="A7" s="24"/>
      <c r="B7" s="37"/>
      <c r="C7" s="37"/>
      <c r="D7" s="111"/>
      <c r="E7" t="s">
        <v>104</v>
      </c>
      <c r="I7" t="s">
        <v>105</v>
      </c>
    </row>
    <row r="8" spans="1:9" ht="15.75" thickBot="1" x14ac:dyDescent="0.3">
      <c r="A8" s="86" t="s">
        <v>4</v>
      </c>
      <c r="B8" s="87">
        <f t="shared" ref="B8:C8" si="1">+B9+B10+B11+B12+B13+B14+B15+B16</f>
        <v>0</v>
      </c>
      <c r="C8" s="87">
        <f t="shared" si="1"/>
        <v>0</v>
      </c>
      <c r="D8" s="87">
        <f>+D9+D10+D11+D12+D13+D14+D15+D16</f>
        <v>0</v>
      </c>
    </row>
    <row r="9" spans="1:9" ht="15.75" thickBot="1" x14ac:dyDescent="0.3">
      <c r="A9" s="29" t="s">
        <v>5</v>
      </c>
      <c r="B9" s="30">
        <f>'Enero 2019'!B9+'Febrero 2019'!B9+'Marzo 2019'!B9+'Abril 2019'!B9-'Año 2019'!B9</f>
        <v>0</v>
      </c>
      <c r="C9" s="30">
        <f>'Enero 2019'!C9+'Febrero 2019'!C9+'Marzo 2019'!C9+'Abril 2019'!C9-'Año 2019'!C9</f>
        <v>0</v>
      </c>
      <c r="D9" s="31">
        <f>'Enero 2019'!D9+'Febrero 2019'!D9+'Marzo 2019'!D9+'Abril 2019'!D9-'Año 2019'!D9</f>
        <v>0</v>
      </c>
      <c r="F9">
        <f>'ITR19'!B9-'Año 2019'!B9</f>
        <v>-2884</v>
      </c>
      <c r="G9">
        <f>'ITR19'!C9-'Año 2019'!C9</f>
        <v>-2385895.8054522565</v>
      </c>
      <c r="H9">
        <f>'ITR19'!D9-'Año 2019'!D9</f>
        <v>-1763</v>
      </c>
    </row>
    <row r="10" spans="1:9" ht="15.75" thickBot="1" x14ac:dyDescent="0.3">
      <c r="A10" s="32" t="s">
        <v>6</v>
      </c>
      <c r="B10" s="30">
        <f>'Enero 2019'!B10+'Febrero 2019'!B10+'Marzo 2019'!B10+'Abril 2019'!B10-'Año 2019'!B10</f>
        <v>0</v>
      </c>
      <c r="C10" s="30">
        <f>'Enero 2019'!C10+'Febrero 2019'!C10+'Marzo 2019'!C10+'Abril 2019'!C10-'Año 2019'!C10</f>
        <v>0</v>
      </c>
      <c r="D10" s="31">
        <f>'Enero 2019'!D10+'Febrero 2019'!D10+'Marzo 2019'!D10+'Abril 2019'!D10-'Año 2019'!D10</f>
        <v>0</v>
      </c>
      <c r="F10">
        <f>'ITR19'!B10-'Año 2019'!B10</f>
        <v>-6040</v>
      </c>
      <c r="G10">
        <f>'ITR19'!C10-'Año 2019'!C10</f>
        <v>-3944443.6097222809</v>
      </c>
      <c r="H10">
        <f>'ITR19'!D10-'Año 2019'!D10</f>
        <v>-5211</v>
      </c>
    </row>
    <row r="11" spans="1:9" ht="15.75" thickBot="1" x14ac:dyDescent="0.3">
      <c r="A11" s="32" t="s">
        <v>7</v>
      </c>
      <c r="B11" s="30">
        <f>'Enero 2019'!B11+'Febrero 2019'!B11+'Marzo 2019'!B11+'Abril 2019'!B11-'Año 2019'!B11</f>
        <v>0</v>
      </c>
      <c r="C11" s="30">
        <f>'Enero 2019'!C11+'Febrero 2019'!C11+'Marzo 2019'!C11+'Abril 2019'!C11-'Año 2019'!C11</f>
        <v>0</v>
      </c>
      <c r="D11" s="31">
        <f>'Enero 2019'!D11+'Febrero 2019'!D11+'Marzo 2019'!D11+'Abril 2019'!D11-'Año 2019'!D11</f>
        <v>0</v>
      </c>
      <c r="F11">
        <f>'ITR19'!B11-'Año 2019'!B11</f>
        <v>-2145</v>
      </c>
      <c r="G11">
        <f>'ITR19'!C11-'Año 2019'!C11</f>
        <v>-1821979.6488466635</v>
      </c>
      <c r="H11">
        <f>'ITR19'!D11-'Año 2019'!D11</f>
        <v>-1454</v>
      </c>
    </row>
    <row r="12" spans="1:9" ht="15.75" thickBot="1" x14ac:dyDescent="0.3">
      <c r="A12" s="32" t="s">
        <v>8</v>
      </c>
      <c r="B12" s="30">
        <f>'Enero 2019'!B12+'Febrero 2019'!B12+'Marzo 2019'!B12+'Abril 2019'!B12-'Año 2019'!B12</f>
        <v>0</v>
      </c>
      <c r="C12" s="30">
        <f>'Enero 2019'!C12+'Febrero 2019'!C12+'Marzo 2019'!C12+'Abril 2019'!C12-'Año 2019'!C12</f>
        <v>0</v>
      </c>
      <c r="D12" s="31">
        <f>'Enero 2019'!D12+'Febrero 2019'!D12+'Marzo 2019'!D12+'Abril 2019'!D12-'Año 2019'!D12</f>
        <v>0</v>
      </c>
      <c r="F12">
        <f>'ITR19'!B12-'Año 2019'!B12</f>
        <v>-3054</v>
      </c>
      <c r="G12">
        <f>'ITR19'!C12-'Año 2019'!C12</f>
        <v>-2496184.8690415043</v>
      </c>
      <c r="H12">
        <f>'ITR19'!D12-'Año 2019'!D12</f>
        <v>-2242</v>
      </c>
    </row>
    <row r="13" spans="1:9" ht="15.75" thickBot="1" x14ac:dyDescent="0.3">
      <c r="A13" s="32" t="s">
        <v>9</v>
      </c>
      <c r="B13" s="30">
        <f>'Enero 2019'!B13+'Febrero 2019'!B13+'Marzo 2019'!B13+'Abril 2019'!B13-'Año 2019'!B13</f>
        <v>0</v>
      </c>
      <c r="C13" s="30">
        <f>'Enero 2019'!C13+'Febrero 2019'!C13+'Marzo 2019'!C13+'Abril 2019'!C13-'Año 2019'!C13</f>
        <v>0</v>
      </c>
      <c r="D13" s="31">
        <f>'Enero 2019'!D13+'Febrero 2019'!D13+'Marzo 2019'!D13+'Abril 2019'!D13-'Año 2019'!D13</f>
        <v>0</v>
      </c>
      <c r="F13">
        <f>'ITR19'!B13-'Año 2019'!B13</f>
        <v>-3935</v>
      </c>
      <c r="G13">
        <f>'ITR19'!C13-'Año 2019'!C13</f>
        <v>-2126630.5204372788</v>
      </c>
      <c r="H13">
        <f>'ITR19'!D13-'Año 2019'!D13</f>
        <v>-3186</v>
      </c>
    </row>
    <row r="14" spans="1:9" ht="15.75" thickBot="1" x14ac:dyDescent="0.3">
      <c r="A14" s="32" t="s">
        <v>10</v>
      </c>
      <c r="B14" s="30">
        <f>'Enero 2019'!B14+'Febrero 2019'!B14+'Marzo 2019'!B14+'Abril 2019'!B14-'Año 2019'!B14</f>
        <v>0</v>
      </c>
      <c r="C14" s="30">
        <f>'Enero 2019'!C14+'Febrero 2019'!C14+'Marzo 2019'!C14+'Abril 2019'!C14-'Año 2019'!C14</f>
        <v>0</v>
      </c>
      <c r="D14" s="31">
        <f>'Enero 2019'!D14+'Febrero 2019'!D14+'Marzo 2019'!D14+'Abril 2019'!D14-'Año 2019'!D14</f>
        <v>0</v>
      </c>
      <c r="F14">
        <f>'ITR19'!B14-'Año 2019'!B14</f>
        <v>-1150</v>
      </c>
      <c r="G14">
        <f>'ITR19'!C14-'Año 2019'!C14</f>
        <v>-1267952.9528177641</v>
      </c>
      <c r="H14">
        <f>'ITR19'!D14-'Año 2019'!D14</f>
        <v>-688</v>
      </c>
    </row>
    <row r="15" spans="1:9" ht="15.75" thickBot="1" x14ac:dyDescent="0.3">
      <c r="A15" s="32" t="s">
        <v>11</v>
      </c>
      <c r="B15" s="30">
        <f>'Enero 2019'!B15+'Febrero 2019'!B15+'Marzo 2019'!B15+'Abril 2019'!B15-'Año 2019'!B15</f>
        <v>0</v>
      </c>
      <c r="C15" s="30">
        <f>'Enero 2019'!C15+'Febrero 2019'!C15+'Marzo 2019'!C15+'Abril 2019'!C15-'Año 2019'!C15</f>
        <v>0</v>
      </c>
      <c r="D15" s="31">
        <f>'Enero 2019'!D15+'Febrero 2019'!D15+'Marzo 2019'!D15+'Abril 2019'!D15-'Año 2019'!D15</f>
        <v>0</v>
      </c>
      <c r="F15">
        <f>'ITR19'!B15-'Año 2019'!B15</f>
        <v>-5696</v>
      </c>
      <c r="G15">
        <f>'ITR19'!C15-'Año 2019'!C15</f>
        <v>-4278416.4112671725</v>
      </c>
      <c r="H15">
        <f>'ITR19'!D15-'Año 2019'!D15</f>
        <v>-4299</v>
      </c>
    </row>
    <row r="16" spans="1:9" ht="15.75" thickBot="1" x14ac:dyDescent="0.3">
      <c r="A16" s="33" t="s">
        <v>12</v>
      </c>
      <c r="B16" s="34">
        <f>'Enero 2019'!B16+'Febrero 2019'!B16+'Marzo 2019'!B16+'Abril 2019'!B16-'Año 2019'!B16</f>
        <v>0</v>
      </c>
      <c r="C16" s="34">
        <f>'Enero 2019'!C16+'Febrero 2019'!C16+'Marzo 2019'!C16+'Abril 2019'!C16-'Año 2019'!C16</f>
        <v>0</v>
      </c>
      <c r="D16" s="35">
        <f>'Enero 2019'!D16+'Febrero 2019'!D16+'Marzo 2019'!D16+'Abril 2019'!D16-'Año 2019'!D16</f>
        <v>0</v>
      </c>
      <c r="F16">
        <f>'ITR19'!B16-'Año 2019'!B16</f>
        <v>-10092</v>
      </c>
      <c r="G16">
        <f>'ITR19'!C16-'Año 2019'!C16</f>
        <v>-9749311.7847430408</v>
      </c>
      <c r="H16">
        <f>'ITR19'!D16-'Año 2019'!D16</f>
        <v>-6921</v>
      </c>
    </row>
    <row r="17" spans="1:8" ht="15.75" thickBot="1" x14ac:dyDescent="0.3">
      <c r="A17" s="24"/>
      <c r="B17" s="127"/>
      <c r="C17" s="127"/>
      <c r="D17" s="127"/>
    </row>
    <row r="18" spans="1:8" ht="15.75" thickBot="1" x14ac:dyDescent="0.3">
      <c r="A18" s="88" t="s">
        <v>13</v>
      </c>
      <c r="B18" s="89">
        <f t="shared" ref="B18:C18" si="2">+B19+B20+B21</f>
        <v>0</v>
      </c>
      <c r="C18" s="89">
        <f t="shared" si="2"/>
        <v>0</v>
      </c>
      <c r="D18" s="89">
        <f>+D19+D20+D21</f>
        <v>0</v>
      </c>
    </row>
    <row r="19" spans="1:8" ht="15.75" thickBot="1" x14ac:dyDescent="0.3">
      <c r="A19" s="38" t="s">
        <v>14</v>
      </c>
      <c r="B19" s="128">
        <f>'Enero 2019'!B19+'Febrero 2019'!B19+'Marzo 2019'!B19+'Abril 2019'!B19-'Año 2019'!B19</f>
        <v>0</v>
      </c>
      <c r="C19" s="128">
        <f>'Enero 2019'!C19+'Febrero 2019'!C19+'Marzo 2019'!C19+'Abril 2019'!C19-'Año 2019'!C19</f>
        <v>0</v>
      </c>
      <c r="D19" s="129">
        <f>'Enero 2019'!D19+'Febrero 2019'!D19+'Marzo 2019'!D19+'Abril 2019'!D19-'Año 2019'!D19</f>
        <v>0</v>
      </c>
      <c r="F19">
        <f>'ITR19'!B19-'Año 2019'!B19</f>
        <v>-959</v>
      </c>
      <c r="G19">
        <f>'ITR19'!C19-'Año 2019'!C19</f>
        <v>-1545900.029841003</v>
      </c>
      <c r="H19">
        <f>'ITR19'!D19-'Año 2019'!D19</f>
        <v>-442</v>
      </c>
    </row>
    <row r="20" spans="1:8" ht="15.75" thickBot="1" x14ac:dyDescent="0.3">
      <c r="A20" s="39" t="s">
        <v>15</v>
      </c>
      <c r="B20" s="128">
        <f>'Enero 2019'!B20+'Febrero 2019'!B20+'Marzo 2019'!B20+'Abril 2019'!B20-'Año 2019'!B20</f>
        <v>0</v>
      </c>
      <c r="C20" s="128">
        <f>'Enero 2019'!C20+'Febrero 2019'!C20+'Marzo 2019'!C20+'Abril 2019'!C20-'Año 2019'!C20</f>
        <v>0</v>
      </c>
      <c r="D20" s="129">
        <f>'Enero 2019'!D20+'Febrero 2019'!D20+'Marzo 2019'!D20+'Abril 2019'!D20-'Año 2019'!D20</f>
        <v>0</v>
      </c>
      <c r="F20">
        <f>'ITR19'!B20-'Año 2019'!B20</f>
        <v>-1247</v>
      </c>
      <c r="G20">
        <f>'ITR19'!C20-'Año 2019'!C20</f>
        <v>-1054735.8099999996</v>
      </c>
      <c r="H20">
        <f>'ITR19'!D20-'Año 2019'!D20</f>
        <v>-970</v>
      </c>
    </row>
    <row r="21" spans="1:8" ht="15.75" thickBot="1" x14ac:dyDescent="0.3">
      <c r="A21" s="40" t="s">
        <v>16</v>
      </c>
      <c r="B21" s="130">
        <f>'Enero 2019'!B21+'Febrero 2019'!B21+'Marzo 2019'!B21+'Abril 2019'!B21-'Año 2019'!B21</f>
        <v>0</v>
      </c>
      <c r="C21" s="130">
        <f>'Enero 2019'!C21+'Febrero 2019'!C21+'Marzo 2019'!C21+'Abril 2019'!C21-'Año 2019'!C21</f>
        <v>0</v>
      </c>
      <c r="D21" s="131">
        <f>'Enero 2019'!D21+'Febrero 2019'!D21+'Marzo 2019'!D21+'Abril 2019'!D21-'Año 2019'!D21</f>
        <v>0</v>
      </c>
      <c r="F21">
        <f>'ITR19'!B21-'Año 2019'!B21</f>
        <v>-12921</v>
      </c>
      <c r="G21">
        <f>'ITR19'!C21-'Año 2019'!C21</f>
        <v>-12694131.903021485</v>
      </c>
      <c r="H21">
        <f>'ITR19'!D21-'Año 2019'!D21</f>
        <v>-8753</v>
      </c>
    </row>
    <row r="22" spans="1:8" ht="15.75" thickBot="1" x14ac:dyDescent="0.3">
      <c r="A22" s="24"/>
      <c r="B22" s="37"/>
      <c r="C22" s="37"/>
      <c r="D22" s="37"/>
    </row>
    <row r="23" spans="1:8" ht="15.75" thickBot="1" x14ac:dyDescent="0.3">
      <c r="A23" s="90" t="s">
        <v>17</v>
      </c>
      <c r="B23" s="85">
        <f t="shared" ref="B23:C23" si="3">+B24</f>
        <v>0</v>
      </c>
      <c r="C23" s="85">
        <f t="shared" si="3"/>
        <v>0</v>
      </c>
      <c r="D23" s="85">
        <f>+D24</f>
        <v>0</v>
      </c>
    </row>
    <row r="24" spans="1:8" ht="15.75" thickBot="1" x14ac:dyDescent="0.3">
      <c r="A24" s="91" t="s">
        <v>18</v>
      </c>
      <c r="B24" s="34">
        <f>'Enero 2019'!B24+'Febrero 2019'!B24+'Marzo 2019'!B24+'Abril 2019'!B24-'Año 2019'!B24</f>
        <v>0</v>
      </c>
      <c r="C24" s="34">
        <f>'Enero 2019'!C24+'Febrero 2019'!C24+'Marzo 2019'!C24+'Abril 2019'!C24-'Año 2019'!C24</f>
        <v>0</v>
      </c>
      <c r="D24" s="35">
        <f>'Enero 2019'!D24+'Febrero 2019'!D24+'Marzo 2019'!D24+'Abril 2019'!D24-'Año 2019'!D24</f>
        <v>0</v>
      </c>
      <c r="F24">
        <f>'ITR19'!B24-'Año 2019'!B24</f>
        <v>-4834</v>
      </c>
      <c r="G24">
        <f>'ITR19'!C24-'Año 2019'!C24</f>
        <v>-5246126.1751495339</v>
      </c>
      <c r="H24">
        <f>'ITR19'!D24-'Año 2019'!D24</f>
        <v>-3308</v>
      </c>
    </row>
    <row r="25" spans="1:8" ht="15.75" thickBot="1" x14ac:dyDescent="0.3">
      <c r="A25" s="24"/>
      <c r="B25" s="37"/>
      <c r="C25" s="37"/>
      <c r="D25" s="37"/>
    </row>
    <row r="26" spans="1:8" ht="15.75" thickBot="1" x14ac:dyDescent="0.3">
      <c r="A26" s="84" t="s">
        <v>19</v>
      </c>
      <c r="B26" s="85">
        <f t="shared" ref="B26:C26" si="4">+B27</f>
        <v>0</v>
      </c>
      <c r="C26" s="85">
        <f t="shared" si="4"/>
        <v>0</v>
      </c>
      <c r="D26" s="85">
        <f>+D27</f>
        <v>0</v>
      </c>
    </row>
    <row r="27" spans="1:8" ht="15.75" thickBot="1" x14ac:dyDescent="0.3">
      <c r="A27" s="92" t="s">
        <v>20</v>
      </c>
      <c r="B27" s="34">
        <f>'Enero 2019'!B27+'Febrero 2019'!B27+'Marzo 2019'!B27+'Abril 2019'!B27-'Año 2019'!B27</f>
        <v>0</v>
      </c>
      <c r="C27" s="34">
        <f>'Enero 2019'!C27+'Febrero 2019'!C27+'Marzo 2019'!C27+'Abril 2019'!C27-'Año 2019'!C27</f>
        <v>0</v>
      </c>
      <c r="D27" s="35">
        <f>'Enero 2019'!D27+'Febrero 2019'!D27+'Marzo 2019'!D27+'Abril 2019'!D27-'Año 2019'!D27</f>
        <v>0</v>
      </c>
      <c r="F27">
        <f>'ITR19'!B27-'Año 2019'!B27</f>
        <v>-2642</v>
      </c>
      <c r="G27">
        <f>'ITR19'!C27-'Año 2019'!C27</f>
        <v>-1265309.3749789232</v>
      </c>
      <c r="H27">
        <f>'ITR19'!D27-'Año 2019'!D27</f>
        <v>-2384</v>
      </c>
    </row>
    <row r="28" spans="1:8" ht="15.75" thickBot="1" x14ac:dyDescent="0.3">
      <c r="A28" s="24"/>
      <c r="B28" s="37"/>
      <c r="C28" s="37"/>
      <c r="D28" s="37"/>
    </row>
    <row r="29" spans="1:8" ht="15.75" thickBot="1" x14ac:dyDescent="0.3">
      <c r="A29" s="84" t="s">
        <v>21</v>
      </c>
      <c r="B29" s="85">
        <f t="shared" ref="B29:C29" si="5">+B30+B31</f>
        <v>0</v>
      </c>
      <c r="C29" s="85">
        <f t="shared" si="5"/>
        <v>0</v>
      </c>
      <c r="D29" s="85">
        <f>+D30+D31</f>
        <v>0</v>
      </c>
    </row>
    <row r="30" spans="1:8" ht="15.75" thickBot="1" x14ac:dyDescent="0.3">
      <c r="A30" s="93" t="s">
        <v>22</v>
      </c>
      <c r="B30" s="30">
        <f>'Enero 2019'!B30+'Febrero 2019'!B30+'Marzo 2019'!B30+'Abril 2019'!B30-'Año 2019'!B30</f>
        <v>0</v>
      </c>
      <c r="C30" s="30">
        <f>'Enero 2019'!C30+'Febrero 2019'!C30+'Marzo 2019'!C30+'Abril 2019'!C30-'Año 2019'!C30</f>
        <v>0</v>
      </c>
      <c r="D30" s="31">
        <f>'Enero 2019'!D30+'Febrero 2019'!D30+'Marzo 2019'!D30+'Abril 2019'!D30-'Año 2019'!D30</f>
        <v>0</v>
      </c>
      <c r="F30">
        <f>'ITR19'!B30-'Año 2019'!B30</f>
        <v>-6170</v>
      </c>
      <c r="G30">
        <f>'ITR19'!C30-'Año 2019'!C30</f>
        <v>-3704314.9548102953</v>
      </c>
      <c r="H30">
        <f>'ITR19'!D30-'Año 2019'!D30</f>
        <v>-4965</v>
      </c>
    </row>
    <row r="31" spans="1:8" ht="15.75" thickBot="1" x14ac:dyDescent="0.3">
      <c r="A31" s="94" t="s">
        <v>23</v>
      </c>
      <c r="B31" s="34">
        <f>'Enero 2019'!B31+'Febrero 2019'!B31+'Marzo 2019'!B31+'Abril 2019'!B31-'Año 2019'!B31</f>
        <v>0</v>
      </c>
      <c r="C31" s="34">
        <f>'Enero 2019'!C31+'Febrero 2019'!C31+'Marzo 2019'!C31+'Abril 2019'!C31-'Año 2019'!C31</f>
        <v>0</v>
      </c>
      <c r="D31" s="35">
        <f>'Enero 2019'!D31+'Febrero 2019'!D31+'Marzo 2019'!D31+'Abril 2019'!D31-'Año 2019'!D31</f>
        <v>0</v>
      </c>
      <c r="F31">
        <f>'ITR19'!B31-'Año 2019'!B31</f>
        <v>-7595</v>
      </c>
      <c r="G31">
        <f>'ITR19'!C31-'Año 2019'!C31</f>
        <v>-4360198.6707738489</v>
      </c>
      <c r="H31">
        <f>'ITR19'!D31-'Año 2019'!D31</f>
        <v>-5960</v>
      </c>
    </row>
    <row r="32" spans="1:8" ht="15.75" thickBot="1" x14ac:dyDescent="0.3">
      <c r="A32" s="24"/>
      <c r="B32" s="37"/>
      <c r="C32" s="37"/>
      <c r="D32" s="37"/>
    </row>
    <row r="33" spans="1:8" ht="15.75" thickBot="1" x14ac:dyDescent="0.3">
      <c r="A33" s="90" t="s">
        <v>24</v>
      </c>
      <c r="B33" s="85">
        <f t="shared" ref="B33:C33" si="6">+B34</f>
        <v>0</v>
      </c>
      <c r="C33" s="85">
        <f t="shared" si="6"/>
        <v>0</v>
      </c>
      <c r="D33" s="85">
        <f>+D34</f>
        <v>0</v>
      </c>
    </row>
    <row r="34" spans="1:8" ht="15.75" thickBot="1" x14ac:dyDescent="0.3">
      <c r="A34" s="91" t="s">
        <v>25</v>
      </c>
      <c r="B34" s="34">
        <f>'Enero 2019'!B34+'Febrero 2019'!B34+'Marzo 2019'!B34+'Abril 2019'!B34-'Año 2019'!B34</f>
        <v>0</v>
      </c>
      <c r="C34" s="34">
        <f>'Enero 2019'!C34+'Febrero 2019'!C34+'Marzo 2019'!C34+'Abril 2019'!C34-'Año 2019'!C34</f>
        <v>0</v>
      </c>
      <c r="D34" s="35">
        <f>'Enero 2019'!D34+'Febrero 2019'!D34+'Marzo 2019'!D34+'Abril 2019'!D34-'Año 2019'!D34</f>
        <v>0</v>
      </c>
      <c r="F34">
        <f>'ITR19'!B34-'Año 2019'!B34</f>
        <v>-10394</v>
      </c>
      <c r="G34">
        <f>'ITR19'!C34-'Año 2019'!C34</f>
        <v>-8381455.140294645</v>
      </c>
      <c r="H34">
        <f>'ITR19'!D34-'Año 2019'!D34</f>
        <v>-7837</v>
      </c>
    </row>
    <row r="35" spans="1:8" ht="15.75" thickBot="1" x14ac:dyDescent="0.3">
      <c r="A35" s="24"/>
      <c r="B35" s="37"/>
      <c r="C35" s="37"/>
      <c r="D35" s="37"/>
    </row>
    <row r="36" spans="1:8" ht="15.75" thickBot="1" x14ac:dyDescent="0.3">
      <c r="A36" s="84" t="s">
        <v>26</v>
      </c>
      <c r="B36" s="85">
        <f t="shared" ref="B36:C36" si="7">+B37+B38+B39+B40+B41</f>
        <v>0</v>
      </c>
      <c r="C36" s="85">
        <f t="shared" si="7"/>
        <v>0</v>
      </c>
      <c r="D36" s="85">
        <f>+D37+D38+D39+D40+D41</f>
        <v>0</v>
      </c>
    </row>
    <row r="37" spans="1:8" ht="15.75" thickBot="1" x14ac:dyDescent="0.3">
      <c r="A37" s="38" t="s">
        <v>27</v>
      </c>
      <c r="B37" s="34">
        <f>'Enero 2019'!B37+'Febrero 2019'!B37+'Marzo 2019'!B37+'Abril 2019'!B37-'Año 2019'!B37</f>
        <v>0</v>
      </c>
      <c r="C37" s="34">
        <f>'Enero 2019'!C37+'Febrero 2019'!C37+'Marzo 2019'!C37+'Abril 2019'!C37-'Año 2019'!C37</f>
        <v>0</v>
      </c>
      <c r="D37" s="34">
        <f>'Enero 2019'!D37+'Febrero 2019'!D37+'Marzo 2019'!D37+'Abril 2019'!D37-'Año 2019'!D37</f>
        <v>0</v>
      </c>
      <c r="F37">
        <f>'ITR19'!B37-'Año 2019'!B37</f>
        <v>-1026</v>
      </c>
      <c r="G37">
        <f>'ITR19'!C37-'Año 2019'!C37</f>
        <v>-1193365.9047288988</v>
      </c>
      <c r="H37">
        <f>'ITR19'!D37-'Año 2019'!D37</f>
        <v>-627</v>
      </c>
    </row>
    <row r="38" spans="1:8" ht="15.75" thickBot="1" x14ac:dyDescent="0.3">
      <c r="A38" s="39" t="s">
        <v>28</v>
      </c>
      <c r="B38" s="34">
        <f>'Enero 2019'!B38+'Febrero 2019'!B38+'Marzo 2019'!B38+'Abril 2019'!B38-'Año 2019'!B38</f>
        <v>0</v>
      </c>
      <c r="C38" s="34">
        <f>'Enero 2019'!C38+'Febrero 2019'!C38+'Marzo 2019'!C38+'Abril 2019'!C38-'Año 2019'!C38</f>
        <v>0</v>
      </c>
      <c r="D38" s="34">
        <f>'Enero 2019'!D38+'Febrero 2019'!D38+'Marzo 2019'!D38+'Abril 2019'!D38-'Año 2019'!D38</f>
        <v>0</v>
      </c>
      <c r="F38">
        <f>'ITR19'!B38-'Año 2019'!B38</f>
        <v>-1330</v>
      </c>
      <c r="G38">
        <f>'ITR19'!C38-'Año 2019'!C38</f>
        <v>-1749830.7710760497</v>
      </c>
      <c r="H38">
        <f>'ITR19'!D38-'Año 2019'!D38</f>
        <v>-704</v>
      </c>
    </row>
    <row r="39" spans="1:8" ht="15.75" thickBot="1" x14ac:dyDescent="0.3">
      <c r="A39" s="39" t="s">
        <v>29</v>
      </c>
      <c r="B39" s="34">
        <f>'Enero 2019'!B39+'Febrero 2019'!B39+'Marzo 2019'!B39+'Abril 2019'!B39-'Año 2019'!B39</f>
        <v>0</v>
      </c>
      <c r="C39" s="34">
        <f>'Enero 2019'!C39+'Febrero 2019'!C39+'Marzo 2019'!C39+'Abril 2019'!C39-'Año 2019'!C39</f>
        <v>0</v>
      </c>
      <c r="D39" s="34">
        <f>'Enero 2019'!D39+'Febrero 2019'!D39+'Marzo 2019'!D39+'Abril 2019'!D39-'Año 2019'!D39</f>
        <v>0</v>
      </c>
      <c r="F39">
        <f>'ITR19'!B39-'Año 2019'!B39</f>
        <v>-989</v>
      </c>
      <c r="G39">
        <f>'ITR19'!C39-'Año 2019'!C39</f>
        <v>-1051917.4301420208</v>
      </c>
      <c r="H39">
        <f>'ITR19'!D39-'Año 2019'!D39</f>
        <v>-717</v>
      </c>
    </row>
    <row r="40" spans="1:8" ht="15.75" thickBot="1" x14ac:dyDescent="0.3">
      <c r="A40" s="39" t="s">
        <v>30</v>
      </c>
      <c r="B40" s="34">
        <f>'Enero 2019'!B40+'Febrero 2019'!B40+'Marzo 2019'!B40+'Abril 2019'!B40-'Año 2019'!B40</f>
        <v>0</v>
      </c>
      <c r="C40" s="34">
        <f>'Enero 2019'!C40+'Febrero 2019'!C40+'Marzo 2019'!C40+'Abril 2019'!C40-'Año 2019'!C40</f>
        <v>0</v>
      </c>
      <c r="D40" s="34">
        <f>'Enero 2019'!D40+'Febrero 2019'!D40+'Marzo 2019'!D40+'Abril 2019'!D40-'Año 2019'!D40</f>
        <v>0</v>
      </c>
      <c r="F40">
        <f>'ITR19'!B40-'Año 2019'!B40</f>
        <v>-5500</v>
      </c>
      <c r="G40">
        <f>'ITR19'!C40-'Año 2019'!C40</f>
        <v>-5829667.3430867307</v>
      </c>
      <c r="H40">
        <f>'ITR19'!D40-'Año 2019'!D40</f>
        <v>-4229</v>
      </c>
    </row>
    <row r="41" spans="1:8" ht="15.75" thickBot="1" x14ac:dyDescent="0.3">
      <c r="A41" s="40" t="s">
        <v>31</v>
      </c>
      <c r="B41" s="34">
        <f>'Enero 2019'!B41+'Febrero 2019'!B41+'Marzo 2019'!B41+'Abril 2019'!B41-'Año 2019'!B41</f>
        <v>0</v>
      </c>
      <c r="C41" s="34">
        <f>'Enero 2019'!C41+'Febrero 2019'!C41+'Marzo 2019'!C41+'Abril 2019'!C41-'Año 2019'!C41</f>
        <v>0</v>
      </c>
      <c r="D41" s="34">
        <f>'Enero 2019'!D41+'Febrero 2019'!D41+'Marzo 2019'!D41+'Abril 2019'!D41-'Año 2019'!D41</f>
        <v>0</v>
      </c>
      <c r="F41">
        <f>'ITR19'!B41-'Año 2019'!B41</f>
        <v>-3583</v>
      </c>
      <c r="G41">
        <f>'ITR19'!C41-'Año 2019'!C41</f>
        <v>-3423701.3449696787</v>
      </c>
      <c r="H41">
        <f>'ITR19'!D41-'Año 2019'!D41</f>
        <v>-2846</v>
      </c>
    </row>
    <row r="42" spans="1:8" ht="15.75" thickBot="1" x14ac:dyDescent="0.3">
      <c r="A42" s="24"/>
      <c r="B42" s="37"/>
      <c r="C42" s="37"/>
      <c r="D42" s="37"/>
    </row>
    <row r="43" spans="1:8" ht="15.75" thickBot="1" x14ac:dyDescent="0.3">
      <c r="A43" s="84" t="s">
        <v>32</v>
      </c>
      <c r="B43" s="85">
        <f t="shared" ref="B43:C43" si="8">+B44+B45+B46+B47+B48+B49+B50+B51+B52</f>
        <v>0</v>
      </c>
      <c r="C43" s="85">
        <f t="shared" si="8"/>
        <v>0</v>
      </c>
      <c r="D43" s="85">
        <f>+D44+D45+D46+D47+D48+D49+D50+D51+D52</f>
        <v>0</v>
      </c>
    </row>
    <row r="44" spans="1:8" ht="15.75" thickBot="1" x14ac:dyDescent="0.3">
      <c r="A44" s="38" t="s">
        <v>33</v>
      </c>
      <c r="B44" s="30">
        <f>'Enero 2019'!B44+'Febrero 2019'!B44+'Marzo 2019'!B44+'Abril 2019'!B44-'Año 2019'!B44</f>
        <v>0</v>
      </c>
      <c r="C44" s="30">
        <f>'Enero 2019'!C44+'Febrero 2019'!C44+'Marzo 2019'!C44+'Abril 2019'!C44-'Año 2019'!C44</f>
        <v>0</v>
      </c>
      <c r="D44" s="31">
        <f>'Enero 2019'!D44+'Febrero 2019'!D44+'Marzo 2019'!D44+'Abril 2019'!D44-'Año 2019'!D44</f>
        <v>0</v>
      </c>
      <c r="F44">
        <f>'ITR19'!B44-'Año 2019'!B44</f>
        <v>-1061</v>
      </c>
      <c r="G44">
        <f>'ITR19'!C44-'Año 2019'!C44</f>
        <v>-701061.28499999968</v>
      </c>
      <c r="H44">
        <f>'ITR19'!D44-'Año 2019'!D44</f>
        <v>-907</v>
      </c>
    </row>
    <row r="45" spans="1:8" ht="15.75" thickBot="1" x14ac:dyDescent="0.3">
      <c r="A45" s="39" t="s">
        <v>34</v>
      </c>
      <c r="B45" s="30">
        <f>'Enero 2019'!B45+'Febrero 2019'!B45+'Marzo 2019'!B45+'Abril 2019'!B45-'Año 2019'!B45</f>
        <v>0</v>
      </c>
      <c r="C45" s="30">
        <f>'Enero 2019'!C45+'Febrero 2019'!C45+'Marzo 2019'!C45+'Abril 2019'!C45-'Año 2019'!C45</f>
        <v>0</v>
      </c>
      <c r="D45" s="31">
        <f>'Enero 2019'!D45+'Febrero 2019'!D45+'Marzo 2019'!D45+'Abril 2019'!D45-'Año 2019'!D45</f>
        <v>0</v>
      </c>
      <c r="F45">
        <f>'ITR19'!B45-'Año 2019'!B45</f>
        <v>-3362</v>
      </c>
      <c r="G45">
        <f>'ITR19'!C45-'Año 2019'!C45</f>
        <v>-2883491.0685317311</v>
      </c>
      <c r="H45">
        <f>'ITR19'!D45-'Año 2019'!D45</f>
        <v>-2526</v>
      </c>
    </row>
    <row r="46" spans="1:8" ht="15.75" thickBot="1" x14ac:dyDescent="0.3">
      <c r="A46" s="39" t="s">
        <v>35</v>
      </c>
      <c r="B46" s="30">
        <f>'Enero 2019'!B46+'Febrero 2019'!B46+'Marzo 2019'!B46+'Abril 2019'!B46-'Año 2019'!B46</f>
        <v>0</v>
      </c>
      <c r="C46" s="30">
        <f>'Enero 2019'!C46+'Febrero 2019'!C46+'Marzo 2019'!C46+'Abril 2019'!C46-'Año 2019'!C46</f>
        <v>0</v>
      </c>
      <c r="D46" s="31">
        <f>'Enero 2019'!D46+'Febrero 2019'!D46+'Marzo 2019'!D46+'Abril 2019'!D46-'Año 2019'!D46</f>
        <v>0</v>
      </c>
      <c r="F46">
        <f>'ITR19'!B46-'Año 2019'!B46</f>
        <v>-1123</v>
      </c>
      <c r="G46">
        <f>'ITR19'!C46-'Año 2019'!C46</f>
        <v>-753893.10009180126</v>
      </c>
      <c r="H46">
        <f>'ITR19'!D46-'Año 2019'!D46</f>
        <v>-886</v>
      </c>
    </row>
    <row r="47" spans="1:8" ht="15.75" thickBot="1" x14ac:dyDescent="0.3">
      <c r="A47" s="39" t="s">
        <v>36</v>
      </c>
      <c r="B47" s="30">
        <f>'Enero 2019'!B47+'Febrero 2019'!B47+'Marzo 2019'!B47+'Abril 2019'!B47-'Año 2019'!B47</f>
        <v>0</v>
      </c>
      <c r="C47" s="30">
        <f>'Enero 2019'!C47+'Febrero 2019'!C47+'Marzo 2019'!C47+'Abril 2019'!C47-'Año 2019'!C47</f>
        <v>0</v>
      </c>
      <c r="D47" s="31">
        <f>'Enero 2019'!D47+'Febrero 2019'!D47+'Marzo 2019'!D47+'Abril 2019'!D47-'Año 2019'!D47</f>
        <v>0</v>
      </c>
      <c r="F47">
        <f>'ITR19'!B47-'Año 2019'!B47</f>
        <v>-8068</v>
      </c>
      <c r="G47">
        <f>'ITR19'!C47-'Año 2019'!C47</f>
        <v>-4995975.7969203647</v>
      </c>
      <c r="H47">
        <f>'ITR19'!D47-'Año 2019'!D47</f>
        <v>-4695</v>
      </c>
    </row>
    <row r="48" spans="1:8" ht="15.75" thickBot="1" x14ac:dyDescent="0.3">
      <c r="A48" s="39" t="s">
        <v>37</v>
      </c>
      <c r="B48" s="30">
        <f>'Enero 2019'!B48+'Febrero 2019'!B48+'Marzo 2019'!B48+'Abril 2019'!B48-'Año 2019'!B48</f>
        <v>0</v>
      </c>
      <c r="C48" s="30">
        <f>'Enero 2019'!C48+'Febrero 2019'!C48+'Marzo 2019'!C48+'Abril 2019'!C48-'Año 2019'!C48</f>
        <v>0</v>
      </c>
      <c r="D48" s="31">
        <f>'Enero 2019'!D48+'Febrero 2019'!D48+'Marzo 2019'!D48+'Abril 2019'!D48-'Año 2019'!D48</f>
        <v>0</v>
      </c>
      <c r="F48">
        <f>'ITR19'!B48-'Año 2019'!B48</f>
        <v>-1339</v>
      </c>
      <c r="G48">
        <f>'ITR19'!C48-'Año 2019'!C48</f>
        <v>-1387783.211452581</v>
      </c>
      <c r="H48">
        <f>'ITR19'!D48-'Año 2019'!D48</f>
        <v>-800</v>
      </c>
    </row>
    <row r="49" spans="1:8" ht="15.75" thickBot="1" x14ac:dyDescent="0.3">
      <c r="A49" s="39" t="s">
        <v>38</v>
      </c>
      <c r="B49" s="30">
        <f>'Enero 2019'!B49+'Febrero 2019'!B49+'Marzo 2019'!B49+'Abril 2019'!B49-'Año 2019'!B49</f>
        <v>0</v>
      </c>
      <c r="C49" s="30">
        <f>'Enero 2019'!C49+'Febrero 2019'!C49+'Marzo 2019'!C49+'Abril 2019'!C49-'Año 2019'!C49</f>
        <v>0</v>
      </c>
      <c r="D49" s="31">
        <f>'Enero 2019'!D49+'Febrero 2019'!D49+'Marzo 2019'!D49+'Abril 2019'!D49-'Año 2019'!D49</f>
        <v>0</v>
      </c>
      <c r="F49">
        <f>'ITR19'!B49-'Año 2019'!B49</f>
        <v>-1911</v>
      </c>
      <c r="G49">
        <f>'ITR19'!C49-'Año 2019'!C49</f>
        <v>-1433329.3576879492</v>
      </c>
      <c r="H49">
        <f>'ITR19'!D49-'Año 2019'!D49</f>
        <v>-1595</v>
      </c>
    </row>
    <row r="50" spans="1:8" ht="15.75" thickBot="1" x14ac:dyDescent="0.3">
      <c r="A50" s="39" t="s">
        <v>39</v>
      </c>
      <c r="B50" s="30">
        <f>'Enero 2019'!B50+'Febrero 2019'!B50+'Marzo 2019'!B50+'Abril 2019'!B50-'Año 2019'!B50</f>
        <v>0</v>
      </c>
      <c r="C50" s="30">
        <f>'Enero 2019'!C50+'Febrero 2019'!C50+'Marzo 2019'!C50+'Abril 2019'!C50-'Año 2019'!C50</f>
        <v>0</v>
      </c>
      <c r="D50" s="31">
        <f>'Enero 2019'!D50+'Febrero 2019'!D50+'Marzo 2019'!D50+'Abril 2019'!D50-'Año 2019'!D50</f>
        <v>0</v>
      </c>
      <c r="F50">
        <f>'ITR19'!B50-'Año 2019'!B50</f>
        <v>-488</v>
      </c>
      <c r="G50">
        <f>'ITR19'!C50-'Año 2019'!C50</f>
        <v>-854763.25866357284</v>
      </c>
      <c r="H50">
        <f>'ITR19'!D50-'Año 2019'!D50</f>
        <v>-274</v>
      </c>
    </row>
    <row r="51" spans="1:8" ht="15.75" thickBot="1" x14ac:dyDescent="0.3">
      <c r="A51" s="39" t="s">
        <v>40</v>
      </c>
      <c r="B51" s="30">
        <f>'Enero 2019'!B51+'Febrero 2019'!B51+'Marzo 2019'!B51+'Abril 2019'!B51-'Año 2019'!B51</f>
        <v>0</v>
      </c>
      <c r="C51" s="30">
        <f>'Enero 2019'!C51+'Febrero 2019'!C51+'Marzo 2019'!C51+'Abril 2019'!C51-'Año 2019'!C51</f>
        <v>0</v>
      </c>
      <c r="D51" s="31">
        <f>'Enero 2019'!D51+'Febrero 2019'!D51+'Marzo 2019'!D51+'Abril 2019'!D51-'Año 2019'!D51</f>
        <v>0</v>
      </c>
      <c r="F51">
        <f>'ITR19'!B51-'Año 2019'!B51</f>
        <v>-6451</v>
      </c>
      <c r="G51">
        <f>'ITR19'!C51-'Año 2019'!C51</f>
        <v>-5030605.9847967476</v>
      </c>
      <c r="H51">
        <f>'ITR19'!D51-'Año 2019'!D51</f>
        <v>-4723</v>
      </c>
    </row>
    <row r="52" spans="1:8" ht="15.75" thickBot="1" x14ac:dyDescent="0.3">
      <c r="A52" s="40" t="s">
        <v>41</v>
      </c>
      <c r="B52" s="34">
        <f>'Enero 2019'!B52+'Febrero 2019'!B52+'Marzo 2019'!B52+'Abril 2019'!B52-'Año 2019'!B52</f>
        <v>0</v>
      </c>
      <c r="C52" s="34">
        <f>'Enero 2019'!C52+'Febrero 2019'!C52+'Marzo 2019'!C52+'Abril 2019'!C52-'Año 2019'!C52</f>
        <v>0</v>
      </c>
      <c r="D52" s="35">
        <f>'Enero 2019'!D52+'Febrero 2019'!D52+'Marzo 2019'!D52+'Abril 2019'!D52-'Año 2019'!D52</f>
        <v>0</v>
      </c>
      <c r="F52">
        <f>'ITR19'!B52-'Año 2019'!B52</f>
        <v>-1089</v>
      </c>
      <c r="G52">
        <f>'ITR19'!C52-'Año 2019'!C52</f>
        <v>-944430.23999999976</v>
      </c>
      <c r="H52">
        <f>'ITR19'!D52-'Año 2019'!D52</f>
        <v>-833</v>
      </c>
    </row>
    <row r="53" spans="1:8" ht="15.75" thickBot="1" x14ac:dyDescent="0.3">
      <c r="A53" s="24"/>
      <c r="B53" s="37"/>
      <c r="C53" s="37"/>
      <c r="D53" s="37"/>
    </row>
    <row r="54" spans="1:8" ht="15.75" thickBot="1" x14ac:dyDescent="0.3">
      <c r="A54" s="84" t="s">
        <v>42</v>
      </c>
      <c r="B54" s="85">
        <f t="shared" ref="B54:C54" si="9">+B55+B57+B56+B58</f>
        <v>0</v>
      </c>
      <c r="C54" s="85">
        <f t="shared" si="9"/>
        <v>0</v>
      </c>
      <c r="D54" s="85">
        <f>+D55+D57+D56+D58</f>
        <v>0</v>
      </c>
    </row>
    <row r="55" spans="1:8" ht="15.75" thickBot="1" x14ac:dyDescent="0.3">
      <c r="A55" s="38" t="s">
        <v>43</v>
      </c>
      <c r="B55" s="30">
        <f>'Enero 2019'!B55+'Febrero 2019'!B55+'Marzo 2019'!B55+'Abril 2019'!B55-'Año 2019'!B55</f>
        <v>0</v>
      </c>
      <c r="C55" s="30">
        <f>'Enero 2019'!C55+'Febrero 2019'!C55+'Marzo 2019'!C55+'Abril 2019'!C55-'Año 2019'!C55</f>
        <v>0</v>
      </c>
      <c r="D55" s="31">
        <f>'Enero 2019'!D55+'Febrero 2019'!D55+'Marzo 2019'!D55+'Abril 2019'!D55-'Año 2019'!D55</f>
        <v>0</v>
      </c>
      <c r="F55">
        <f>'ITR19'!B55-'Año 2019'!B55</f>
        <v>-56574</v>
      </c>
      <c r="G55">
        <f>'ITR19'!C55-'Año 2019'!C55</f>
        <v>-63023949.246054471</v>
      </c>
      <c r="H55">
        <f>'ITR19'!D55-'Año 2019'!D55</f>
        <v>-39572</v>
      </c>
    </row>
    <row r="56" spans="1:8" ht="15.75" thickBot="1" x14ac:dyDescent="0.3">
      <c r="A56" s="39" t="s">
        <v>44</v>
      </c>
      <c r="B56" s="30">
        <f>'Enero 2019'!B56+'Febrero 2019'!B56+'Marzo 2019'!B56+'Abril 2019'!B56-'Año 2019'!B56</f>
        <v>0</v>
      </c>
      <c r="C56" s="30">
        <f>'Enero 2019'!C56+'Febrero 2019'!C56+'Marzo 2019'!C56+'Abril 2019'!C56-'Año 2019'!C56</f>
        <v>0</v>
      </c>
      <c r="D56" s="31">
        <f>'Enero 2019'!D56+'Febrero 2019'!D56+'Marzo 2019'!D56+'Abril 2019'!D56-'Año 2019'!D56</f>
        <v>0</v>
      </c>
      <c r="F56">
        <f>'ITR19'!B56-'Año 2019'!B56</f>
        <v>-3404</v>
      </c>
      <c r="G56">
        <f>'ITR19'!C56-'Año 2019'!C56</f>
        <v>-3724494.5291044768</v>
      </c>
      <c r="H56">
        <f>'ITR19'!D56-'Año 2019'!D56</f>
        <v>-2292</v>
      </c>
    </row>
    <row r="57" spans="1:8" ht="15.75" thickBot="1" x14ac:dyDescent="0.3">
      <c r="A57" s="39" t="s">
        <v>45</v>
      </c>
      <c r="B57" s="30">
        <f>'Enero 2019'!B57+'Febrero 2019'!B57+'Marzo 2019'!B57+'Abril 2019'!B57-'Año 2019'!B57</f>
        <v>0</v>
      </c>
      <c r="C57" s="30">
        <f>'Enero 2019'!C57+'Febrero 2019'!C57+'Marzo 2019'!C57+'Abril 2019'!C57-'Año 2019'!C57</f>
        <v>0</v>
      </c>
      <c r="D57" s="31">
        <f>'Enero 2019'!D57+'Febrero 2019'!D57+'Marzo 2019'!D57+'Abril 2019'!D57-'Año 2019'!D57</f>
        <v>0</v>
      </c>
      <c r="F57">
        <f>'ITR19'!B57-'Año 2019'!B57</f>
        <v>-2093</v>
      </c>
      <c r="G57">
        <f>'ITR19'!C57-'Año 2019'!C57</f>
        <v>-2669145.1195750702</v>
      </c>
      <c r="H57">
        <f>'ITR19'!D57-'Año 2019'!D57</f>
        <v>-1053</v>
      </c>
    </row>
    <row r="58" spans="1:8" ht="15.75" thickBot="1" x14ac:dyDescent="0.3">
      <c r="A58" s="40" t="s">
        <v>46</v>
      </c>
      <c r="B58" s="34">
        <f>'Enero 2019'!B58+'Febrero 2019'!B58+'Marzo 2019'!B58+'Abril 2019'!B58-'Año 2019'!B58</f>
        <v>0</v>
      </c>
      <c r="C58" s="34">
        <f>'Enero 2019'!C58+'Febrero 2019'!C58+'Marzo 2019'!C58+'Abril 2019'!C58-'Año 2019'!C58</f>
        <v>0</v>
      </c>
      <c r="D58" s="35">
        <f>'Enero 2019'!D58+'Febrero 2019'!D58+'Marzo 2019'!D58+'Abril 2019'!D58-'Año 2019'!D58</f>
        <v>0</v>
      </c>
      <c r="F58">
        <f>'ITR19'!B58-'Año 2019'!B58</f>
        <v>-8288</v>
      </c>
      <c r="G58">
        <f>'ITR19'!C58-'Año 2019'!C58</f>
        <v>-8643808.7761485875</v>
      </c>
      <c r="H58">
        <f>'ITR19'!D58-'Año 2019'!D58</f>
        <v>-5835</v>
      </c>
    </row>
    <row r="59" spans="1:8" ht="15.75" thickBot="1" x14ac:dyDescent="0.3">
      <c r="A59" s="24"/>
      <c r="B59" s="37"/>
      <c r="C59" s="37"/>
      <c r="D59" s="37"/>
    </row>
    <row r="60" spans="1:8" ht="15.75" thickBot="1" x14ac:dyDescent="0.3">
      <c r="A60" s="84" t="s">
        <v>47</v>
      </c>
      <c r="B60" s="85">
        <f t="shared" ref="B60:C60" si="10">+B61+B62+B63</f>
        <v>0</v>
      </c>
      <c r="C60" s="85">
        <f t="shared" si="10"/>
        <v>0</v>
      </c>
      <c r="D60" s="85">
        <f>+D61+D62+D63</f>
        <v>0</v>
      </c>
    </row>
    <row r="61" spans="1:8" ht="15.75" thickBot="1" x14ac:dyDescent="0.3">
      <c r="A61" s="38" t="s">
        <v>48</v>
      </c>
      <c r="B61" s="30">
        <f>'Enero 2019'!B61+'Febrero 2019'!B61+'Marzo 2019'!B61+'Abril 2019'!B61-'Año 2019'!B61</f>
        <v>0</v>
      </c>
      <c r="C61" s="30">
        <f>'Enero 2019'!C61+'Febrero 2019'!C61+'Marzo 2019'!C61+'Abril 2019'!C61-'Año 2019'!C61</f>
        <v>0</v>
      </c>
      <c r="D61" s="31">
        <f>'Enero 2019'!D61+'Febrero 2019'!D61+'Marzo 2019'!D61+'Abril 2019'!D61-'Año 2019'!D61</f>
        <v>0</v>
      </c>
      <c r="F61">
        <f>'ITR19'!B61-'Año 2019'!B61</f>
        <v>-5173</v>
      </c>
      <c r="G61">
        <f>'ITR19'!C61-'Año 2019'!C61</f>
        <v>-4240739.8393290006</v>
      </c>
      <c r="H61">
        <f>'ITR19'!D61-'Año 2019'!D61</f>
        <v>-4285</v>
      </c>
    </row>
    <row r="62" spans="1:8" ht="15.75" thickBot="1" x14ac:dyDescent="0.3">
      <c r="A62" s="39" t="s">
        <v>49</v>
      </c>
      <c r="B62" s="30">
        <f>'Enero 2019'!B62+'Febrero 2019'!B62+'Marzo 2019'!B62+'Abril 2019'!B62-'Año 2019'!B62</f>
        <v>0</v>
      </c>
      <c r="C62" s="30">
        <f>'Enero 2019'!C62+'Febrero 2019'!C62+'Marzo 2019'!C62+'Abril 2019'!C62-'Año 2019'!C62</f>
        <v>0</v>
      </c>
      <c r="D62" s="31">
        <f>'Enero 2019'!D62+'Febrero 2019'!D62+'Marzo 2019'!D62+'Abril 2019'!D62-'Año 2019'!D62</f>
        <v>0</v>
      </c>
      <c r="F62">
        <f>'ITR19'!B62-'Año 2019'!B62</f>
        <v>-2901</v>
      </c>
      <c r="G62">
        <f>'ITR19'!C62-'Año 2019'!C62</f>
        <v>-3690693.079531325</v>
      </c>
      <c r="H62">
        <f>'ITR19'!D62-'Año 2019'!D62</f>
        <v>-1359</v>
      </c>
    </row>
    <row r="63" spans="1:8" ht="15.75" thickBot="1" x14ac:dyDescent="0.3">
      <c r="A63" s="40" t="s">
        <v>50</v>
      </c>
      <c r="B63" s="34">
        <f>'Enero 2019'!B63+'Febrero 2019'!B63+'Marzo 2019'!B63+'Abril 2019'!B63-'Año 2019'!B63</f>
        <v>0</v>
      </c>
      <c r="C63" s="34">
        <f>'Enero 2019'!C63+'Febrero 2019'!C63+'Marzo 2019'!C63+'Abril 2019'!C63-'Año 2019'!C63</f>
        <v>0</v>
      </c>
      <c r="D63" s="35">
        <f>'Enero 2019'!D63+'Febrero 2019'!D63+'Marzo 2019'!D63+'Abril 2019'!D63-'Año 2019'!D63</f>
        <v>0</v>
      </c>
      <c r="F63">
        <f>'ITR19'!B63-'Año 2019'!B63</f>
        <v>-27362</v>
      </c>
      <c r="G63">
        <f>'ITR19'!C63-'Año 2019'!C63</f>
        <v>-19340616.833658397</v>
      </c>
      <c r="H63">
        <f>'ITR19'!D63-'Año 2019'!D63</f>
        <v>-21447</v>
      </c>
    </row>
    <row r="64" spans="1:8" ht="15.75" thickBot="1" x14ac:dyDescent="0.3">
      <c r="A64" s="24"/>
      <c r="B64" s="37"/>
      <c r="C64" s="37"/>
      <c r="D64" s="37"/>
    </row>
    <row r="65" spans="1:8" ht="15.75" thickBot="1" x14ac:dyDescent="0.3">
      <c r="A65" s="84" t="s">
        <v>51</v>
      </c>
      <c r="B65" s="85">
        <f t="shared" ref="B65:C65" si="11">+B66+B67</f>
        <v>0</v>
      </c>
      <c r="C65" s="85">
        <f t="shared" si="11"/>
        <v>0</v>
      </c>
      <c r="D65" s="85">
        <f>+D66+D67</f>
        <v>0</v>
      </c>
    </row>
    <row r="66" spans="1:8" ht="15.75" thickBot="1" x14ac:dyDescent="0.3">
      <c r="A66" s="38" t="s">
        <v>52</v>
      </c>
      <c r="B66" s="30">
        <f>'Enero 2019'!B66+'Febrero 2019'!B66+'Marzo 2019'!B66+'Abril 2019'!B66-'Año 2019'!B66</f>
        <v>0</v>
      </c>
      <c r="C66" s="30">
        <f>'Enero 2019'!C66+'Febrero 2019'!C66+'Marzo 2019'!C66+'Abril 2019'!C66-'Año 2019'!C66</f>
        <v>0</v>
      </c>
      <c r="D66" s="31">
        <f>'Enero 2019'!D66+'Febrero 2019'!D66+'Marzo 2019'!D66+'Abril 2019'!D66-'Año 2019'!D66</f>
        <v>0</v>
      </c>
      <c r="F66">
        <f>'ITR19'!B66-'Año 2019'!B66</f>
        <v>-1003</v>
      </c>
      <c r="G66">
        <f>'ITR19'!C66-'Año 2019'!C66</f>
        <v>-991856.22552329954</v>
      </c>
      <c r="H66">
        <f>'ITR19'!D66-'Año 2019'!D66</f>
        <v>-454</v>
      </c>
    </row>
    <row r="67" spans="1:8" ht="15.75" thickBot="1" x14ac:dyDescent="0.3">
      <c r="A67" s="40" t="s">
        <v>53</v>
      </c>
      <c r="B67" s="34">
        <f>'Enero 2019'!B67+'Febrero 2019'!B67+'Marzo 2019'!B67+'Abril 2019'!B67-'Año 2019'!B67</f>
        <v>0</v>
      </c>
      <c r="C67" s="34">
        <f>'Enero 2019'!C67+'Febrero 2019'!C67+'Marzo 2019'!C67+'Abril 2019'!C67-'Año 2019'!C67</f>
        <v>0</v>
      </c>
      <c r="D67" s="35">
        <f>'Enero 2019'!D67+'Febrero 2019'!D67+'Marzo 2019'!D67+'Abril 2019'!D67-'Año 2019'!D67</f>
        <v>0</v>
      </c>
      <c r="F67">
        <f>'ITR19'!B67-'Año 2019'!B67</f>
        <v>-940</v>
      </c>
      <c r="G67">
        <f>'ITR19'!C67-'Año 2019'!C67</f>
        <v>-817378.86004891619</v>
      </c>
      <c r="H67">
        <f>'ITR19'!D67-'Año 2019'!D67</f>
        <v>-627</v>
      </c>
    </row>
    <row r="68" spans="1:8" ht="15.75" thickBot="1" x14ac:dyDescent="0.3">
      <c r="A68" s="24"/>
      <c r="B68" s="37"/>
      <c r="C68" s="37"/>
      <c r="D68" s="37"/>
    </row>
    <row r="69" spans="1:8" ht="15.75" thickBot="1" x14ac:dyDescent="0.3">
      <c r="A69" s="84" t="s">
        <v>54</v>
      </c>
      <c r="B69" s="85">
        <f t="shared" ref="B69:C69" si="12">+B70+B71+B72+B73</f>
        <v>0</v>
      </c>
      <c r="C69" s="85">
        <f t="shared" si="12"/>
        <v>0</v>
      </c>
      <c r="D69" s="85">
        <f>+D70+D71+D72+D73</f>
        <v>0</v>
      </c>
    </row>
    <row r="70" spans="1:8" ht="15.75" thickBot="1" x14ac:dyDescent="0.3">
      <c r="A70" s="38" t="s">
        <v>55</v>
      </c>
      <c r="B70" s="30">
        <f>'Enero 2019'!B70+'Febrero 2019'!B70+'Marzo 2019'!B70+'Abril 2019'!B70-'Año 2019'!B70</f>
        <v>0</v>
      </c>
      <c r="C70" s="30">
        <f>'Enero 2019'!C70+'Febrero 2019'!C70+'Marzo 2019'!C70+'Abril 2019'!C70-'Año 2019'!C70</f>
        <v>0</v>
      </c>
      <c r="D70" s="31">
        <f>'Enero 2019'!D70+'Febrero 2019'!D70+'Marzo 2019'!D70+'Abril 2019'!D70-'Año 2019'!D70</f>
        <v>0</v>
      </c>
      <c r="F70">
        <f>'ITR19'!B70-'Año 2019'!B70</f>
        <v>-7686</v>
      </c>
      <c r="G70">
        <f>'ITR19'!C70-'Año 2019'!C70</f>
        <v>-6323403.3138368763</v>
      </c>
      <c r="H70">
        <f>'ITR19'!D70-'Año 2019'!D70</f>
        <v>-5266</v>
      </c>
    </row>
    <row r="71" spans="1:8" ht="15.75" thickBot="1" x14ac:dyDescent="0.3">
      <c r="A71" s="39" t="s">
        <v>56</v>
      </c>
      <c r="B71" s="30">
        <f>'Enero 2019'!B71+'Febrero 2019'!B71+'Marzo 2019'!B71+'Abril 2019'!B71-'Año 2019'!B71</f>
        <v>0</v>
      </c>
      <c r="C71" s="30">
        <f>'Enero 2019'!C71+'Febrero 2019'!C71+'Marzo 2019'!C71+'Abril 2019'!C71-'Año 2019'!C71</f>
        <v>0</v>
      </c>
      <c r="D71" s="31">
        <f>'Enero 2019'!D71+'Febrero 2019'!D71+'Marzo 2019'!D71+'Abril 2019'!D71-'Año 2019'!D71</f>
        <v>0</v>
      </c>
      <c r="F71">
        <f>'ITR19'!B71-'Año 2019'!B71</f>
        <v>-941</v>
      </c>
      <c r="G71">
        <f>'ITR19'!C71-'Año 2019'!C71</f>
        <v>-1098456.1505073071</v>
      </c>
      <c r="H71">
        <f>'ITR19'!D71-'Año 2019'!D71</f>
        <v>-553</v>
      </c>
    </row>
    <row r="72" spans="1:8" ht="15.75" thickBot="1" x14ac:dyDescent="0.3">
      <c r="A72" s="39" t="s">
        <v>57</v>
      </c>
      <c r="B72" s="30">
        <f>'Enero 2019'!B72+'Febrero 2019'!B72+'Marzo 2019'!B72+'Abril 2019'!B72-'Año 2019'!B72</f>
        <v>0</v>
      </c>
      <c r="C72" s="30">
        <f>'Enero 2019'!C72+'Febrero 2019'!C72+'Marzo 2019'!C72+'Abril 2019'!C72-'Año 2019'!C72</f>
        <v>0</v>
      </c>
      <c r="D72" s="31">
        <f>'Enero 2019'!D72+'Febrero 2019'!D72+'Marzo 2019'!D72+'Abril 2019'!D72-'Año 2019'!D72</f>
        <v>0</v>
      </c>
      <c r="F72">
        <f>'ITR19'!B72-'Año 2019'!B72</f>
        <v>-992</v>
      </c>
      <c r="G72">
        <f>'ITR19'!C72-'Año 2019'!C72</f>
        <v>-955874.13979598973</v>
      </c>
      <c r="H72">
        <f>'ITR19'!D72-'Año 2019'!D72</f>
        <v>-639</v>
      </c>
    </row>
    <row r="73" spans="1:8" ht="15.75" thickBot="1" x14ac:dyDescent="0.3">
      <c r="A73" s="40" t="s">
        <v>58</v>
      </c>
      <c r="B73" s="34">
        <f>'Enero 2019'!B73+'Febrero 2019'!B73+'Marzo 2019'!B73+'Abril 2019'!B73-'Año 2019'!B73</f>
        <v>0</v>
      </c>
      <c r="C73" s="34">
        <f>'Enero 2019'!C73+'Febrero 2019'!C73+'Marzo 2019'!C73+'Abril 2019'!C73-'Año 2019'!C73</f>
        <v>0</v>
      </c>
      <c r="D73" s="35">
        <f>'Enero 2019'!D73+'Febrero 2019'!D73+'Marzo 2019'!D73+'Abril 2019'!D73-'Año 2019'!D73</f>
        <v>0</v>
      </c>
      <c r="F73">
        <f>'ITR19'!B73-'Año 2019'!B73</f>
        <v>-7940</v>
      </c>
      <c r="G73">
        <f>'ITR19'!C73-'Año 2019'!C73</f>
        <v>-8261960.6083865389</v>
      </c>
      <c r="H73">
        <f>'ITR19'!D73-'Año 2019'!D73</f>
        <v>-4952</v>
      </c>
    </row>
    <row r="74" spans="1:8" ht="15.75" thickBot="1" x14ac:dyDescent="0.3">
      <c r="A74" s="24"/>
      <c r="B74" s="37"/>
      <c r="C74" s="37"/>
      <c r="D74" s="37"/>
    </row>
    <row r="75" spans="1:8" ht="15.75" thickBot="1" x14ac:dyDescent="0.3">
      <c r="A75" s="84" t="s">
        <v>59</v>
      </c>
      <c r="B75" s="85">
        <f t="shared" ref="B75:C75" si="13">+B76</f>
        <v>0</v>
      </c>
      <c r="C75" s="85">
        <f t="shared" si="13"/>
        <v>0</v>
      </c>
      <c r="D75" s="85">
        <f>+D76</f>
        <v>0</v>
      </c>
    </row>
    <row r="76" spans="1:8" ht="15.75" thickBot="1" x14ac:dyDescent="0.3">
      <c r="A76" s="92" t="s">
        <v>60</v>
      </c>
      <c r="B76" s="34">
        <f>'Enero 2019'!B76+'Febrero 2019'!B76+'Marzo 2019'!B76+'Abril 2019'!B76-'Año 2019'!B76</f>
        <v>0</v>
      </c>
      <c r="C76" s="34">
        <f>'Enero 2019'!C76+'Febrero 2019'!C76+'Marzo 2019'!C76+'Abril 2019'!C76-'Año 2019'!C76</f>
        <v>0</v>
      </c>
      <c r="D76" s="35">
        <f>'Enero 2019'!D76+'Febrero 2019'!D76+'Marzo 2019'!D76+'Abril 2019'!D76-'Año 2019'!D76</f>
        <v>0</v>
      </c>
      <c r="F76">
        <f>'ITR19'!B76-'Año 2019'!B76</f>
        <v>-46136</v>
      </c>
      <c r="G76">
        <f>'ITR19'!C76-'Año 2019'!C76</f>
        <v>-50365069.57546255</v>
      </c>
      <c r="H76">
        <f>'ITR19'!D76-'Año 2019'!D76</f>
        <v>-33049</v>
      </c>
    </row>
    <row r="77" spans="1:8" ht="15.75" thickBot="1" x14ac:dyDescent="0.3">
      <c r="A77" s="24"/>
      <c r="B77" s="37"/>
      <c r="C77" s="37"/>
      <c r="D77" s="37"/>
    </row>
    <row r="78" spans="1:8" ht="15.75" thickBot="1" x14ac:dyDescent="0.3">
      <c r="A78" s="84" t="s">
        <v>61</v>
      </c>
      <c r="B78" s="85">
        <f t="shared" ref="B78:C78" si="14">+B79</f>
        <v>0</v>
      </c>
      <c r="C78" s="85">
        <f t="shared" si="14"/>
        <v>0</v>
      </c>
      <c r="D78" s="85">
        <f>+D79</f>
        <v>0</v>
      </c>
    </row>
    <row r="79" spans="1:8" ht="15.75" thickBot="1" x14ac:dyDescent="0.3">
      <c r="A79" s="92" t="s">
        <v>62</v>
      </c>
      <c r="B79" s="34">
        <f>'Enero 2019'!B79+'Febrero 2019'!B79+'Marzo 2019'!B79+'Abril 2019'!B79-'Año 2019'!B79</f>
        <v>0</v>
      </c>
      <c r="C79" s="34">
        <f>'Enero 2019'!C79+'Febrero 2019'!C79+'Marzo 2019'!C79+'Abril 2019'!C79-'Año 2019'!C79</f>
        <v>0</v>
      </c>
      <c r="D79" s="35">
        <f>'Enero 2019'!D79+'Febrero 2019'!D79+'Marzo 2019'!D79+'Abril 2019'!D79-'Año 2019'!D79</f>
        <v>0</v>
      </c>
      <c r="F79">
        <f>'ITR19'!B79-'Año 2019'!B79</f>
        <v>-27866</v>
      </c>
      <c r="G79">
        <f>'ITR19'!C79-'Año 2019'!C79</f>
        <v>-20398231.270002156</v>
      </c>
      <c r="H79">
        <f>'ITR19'!D79-'Año 2019'!D79</f>
        <v>-23822</v>
      </c>
    </row>
    <row r="80" spans="1:8" ht="15.75" thickBot="1" x14ac:dyDescent="0.3">
      <c r="A80" s="24"/>
      <c r="B80" s="37"/>
      <c r="C80" s="37"/>
      <c r="D80" s="37"/>
    </row>
    <row r="81" spans="1:8" ht="15.75" thickBot="1" x14ac:dyDescent="0.3">
      <c r="A81" s="84" t="s">
        <v>63</v>
      </c>
      <c r="B81" s="85">
        <f t="shared" ref="B81:C81" si="15">+B82</f>
        <v>0</v>
      </c>
      <c r="C81" s="85">
        <f t="shared" si="15"/>
        <v>0</v>
      </c>
      <c r="D81" s="85">
        <f>+D82</f>
        <v>0</v>
      </c>
    </row>
    <row r="82" spans="1:8" ht="15.75" thickBot="1" x14ac:dyDescent="0.3">
      <c r="A82" s="92" t="s">
        <v>64</v>
      </c>
      <c r="B82" s="34">
        <f>'Enero 2019'!B82+'Febrero 2019'!B82+'Marzo 2019'!B82+'Abril 2019'!B82-'Año 2019'!B82</f>
        <v>0</v>
      </c>
      <c r="C82" s="34">
        <f>'Enero 2019'!C82+'Febrero 2019'!C82+'Marzo 2019'!C82+'Abril 2019'!C82-'Año 2019'!C82</f>
        <v>0</v>
      </c>
      <c r="D82" s="35">
        <f>'Enero 2019'!D82+'Febrero 2019'!D82+'Marzo 2019'!D82+'Abril 2019'!D82-'Año 2019'!D82</f>
        <v>0</v>
      </c>
      <c r="F82">
        <f>'ITR19'!B82-'Año 2019'!B82</f>
        <v>-10081</v>
      </c>
      <c r="G82">
        <f>'ITR19'!C82-'Año 2019'!C82</f>
        <v>-11375739.15895392</v>
      </c>
      <c r="H82">
        <f>'ITR19'!D82-'Año 2019'!D82</f>
        <v>-7038</v>
      </c>
    </row>
    <row r="83" spans="1:8" ht="15.75" thickBot="1" x14ac:dyDescent="0.3">
      <c r="A83" s="24"/>
      <c r="B83" s="37"/>
      <c r="C83" s="37"/>
      <c r="D83" s="37"/>
    </row>
    <row r="84" spans="1:8" ht="15.75" thickBot="1" x14ac:dyDescent="0.3">
      <c r="A84" s="84" t="s">
        <v>65</v>
      </c>
      <c r="B84" s="85">
        <f t="shared" ref="B84:C84" si="16">+B85+B86+B87</f>
        <v>0</v>
      </c>
      <c r="C84" s="85">
        <f t="shared" si="16"/>
        <v>0</v>
      </c>
      <c r="D84" s="85">
        <f>+D85+D86+D87</f>
        <v>0</v>
      </c>
    </row>
    <row r="85" spans="1:8" ht="15.75" thickBot="1" x14ac:dyDescent="0.3">
      <c r="A85" s="38" t="s">
        <v>66</v>
      </c>
      <c r="B85" s="30">
        <f>'Enero 2019'!B85+'Febrero 2019'!B85+'Marzo 2019'!B85+'Abril 2019'!B85-'Año 2019'!B85</f>
        <v>0</v>
      </c>
      <c r="C85" s="30">
        <f>'Enero 2019'!C85+'Febrero 2019'!C85+'Marzo 2019'!C85+'Abril 2019'!C85-'Año 2019'!C85</f>
        <v>0</v>
      </c>
      <c r="D85" s="31">
        <f>'Enero 2019'!D85+'Febrero 2019'!D85+'Marzo 2019'!D85+'Abril 2019'!D85-'Año 2019'!D85</f>
        <v>0</v>
      </c>
      <c r="F85">
        <f>'ITR19'!B85-'Año 2019'!B85</f>
        <v>-3719</v>
      </c>
      <c r="G85">
        <f>'ITR19'!C85-'Año 2019'!C85</f>
        <v>-3575502.5893334895</v>
      </c>
      <c r="H85">
        <f>'ITR19'!D85-'Año 2019'!D85</f>
        <v>-2596</v>
      </c>
    </row>
    <row r="86" spans="1:8" ht="15.75" thickBot="1" x14ac:dyDescent="0.3">
      <c r="A86" s="39" t="s">
        <v>67</v>
      </c>
      <c r="B86" s="30">
        <f>'Enero 2019'!B86+'Febrero 2019'!B86+'Marzo 2019'!B86+'Abril 2019'!B86-'Año 2019'!B86</f>
        <v>0</v>
      </c>
      <c r="C86" s="30">
        <f>'Enero 2019'!C86+'Febrero 2019'!C86+'Marzo 2019'!C86+'Abril 2019'!C86-'Año 2019'!C86</f>
        <v>0</v>
      </c>
      <c r="D86" s="31">
        <f>'Enero 2019'!D86+'Febrero 2019'!D86+'Marzo 2019'!D86+'Abril 2019'!D86-'Año 2019'!D86</f>
        <v>0</v>
      </c>
      <c r="F86">
        <f>'ITR19'!B86-'Año 2019'!B86</f>
        <v>-2806</v>
      </c>
      <c r="G86">
        <f>'ITR19'!C86-'Año 2019'!C86</f>
        <v>-2638191.7498367019</v>
      </c>
      <c r="H86">
        <f>'ITR19'!D86-'Año 2019'!D86</f>
        <v>-2117</v>
      </c>
    </row>
    <row r="87" spans="1:8" ht="15.75" thickBot="1" x14ac:dyDescent="0.3">
      <c r="A87" s="40" t="s">
        <v>68</v>
      </c>
      <c r="B87" s="34">
        <f>'Enero 2019'!B87+'Febrero 2019'!B87+'Marzo 2019'!B87+'Abril 2019'!B87-'Año 2019'!B87</f>
        <v>0</v>
      </c>
      <c r="C87" s="34">
        <f>'Enero 2019'!C87+'Febrero 2019'!C87+'Marzo 2019'!C87+'Abril 2019'!C87-'Año 2019'!C87</f>
        <v>0</v>
      </c>
      <c r="D87" s="35">
        <f>'Enero 2019'!D87+'Febrero 2019'!D87+'Marzo 2019'!D87+'Abril 2019'!D87-'Año 2019'!D87</f>
        <v>0</v>
      </c>
      <c r="F87">
        <f>'ITR19'!B87-'Año 2019'!B87</f>
        <v>-10132</v>
      </c>
      <c r="G87">
        <f>'ITR19'!C87-'Año 2019'!C87</f>
        <v>-8804448.1000389941</v>
      </c>
      <c r="H87">
        <f>'ITR19'!D87-'Año 2019'!D87</f>
        <v>-8120</v>
      </c>
    </row>
    <row r="88" spans="1:8" ht="15.75" thickBot="1" x14ac:dyDescent="0.3">
      <c r="A88" s="24"/>
      <c r="B88" s="37"/>
      <c r="C88" s="37"/>
      <c r="D88" s="37"/>
    </row>
    <row r="89" spans="1:8" ht="15.75" thickBot="1" x14ac:dyDescent="0.3">
      <c r="A89" s="90" t="s">
        <v>69</v>
      </c>
      <c r="B89" s="85">
        <f t="shared" ref="B89:C89" si="17">+B90</f>
        <v>0</v>
      </c>
      <c r="C89" s="85">
        <f t="shared" si="17"/>
        <v>0</v>
      </c>
      <c r="D89" s="85">
        <f>+D90</f>
        <v>0</v>
      </c>
    </row>
    <row r="90" spans="1:8" ht="15.75" thickBot="1" x14ac:dyDescent="0.3">
      <c r="A90" s="91" t="s">
        <v>70</v>
      </c>
      <c r="B90" s="34">
        <f>'Enero 2019'!B90+'Febrero 2019'!B90+'Marzo 2019'!B90+'Abril 2019'!B90-'Año 2019'!B90</f>
        <v>0</v>
      </c>
      <c r="C90" s="34">
        <f>'Enero 2019'!C90+'Febrero 2019'!C90+'Marzo 2019'!C90+'Abril 2019'!C90-'Año 2019'!C90</f>
        <v>0</v>
      </c>
      <c r="D90" s="35">
        <f>'Enero 2019'!D90+'Febrero 2019'!D90+'Marzo 2019'!D90+'Abril 2019'!D90-'Año 2019'!D90</f>
        <v>0</v>
      </c>
      <c r="F90">
        <f>'ITR19'!B90-'Año 2019'!B90</f>
        <v>-16703</v>
      </c>
      <c r="G90">
        <f>'ITR19'!C90-'Año 2019'!C90</f>
        <v>-3020592.3994354811</v>
      </c>
      <c r="H90">
        <f>'ITR19'!D90-'Año 2019'!D90</f>
        <v>-2105</v>
      </c>
    </row>
    <row r="91" spans="1:8" ht="15.75" thickBot="1" x14ac:dyDescent="0.3">
      <c r="A91" s="24"/>
      <c r="B91" s="37"/>
      <c r="C91" s="37"/>
      <c r="D91" s="37"/>
    </row>
    <row r="92" spans="1:8" ht="15.75" thickBot="1" x14ac:dyDescent="0.3">
      <c r="A92" s="92" t="s">
        <v>71</v>
      </c>
      <c r="B92" s="125"/>
      <c r="C92" s="125"/>
      <c r="D92" s="1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  <pageSetUpPr fitToPage="1"/>
  </sheetPr>
  <dimension ref="A1:T92"/>
  <sheetViews>
    <sheetView view="pageBreakPreview" zoomScale="75" zoomScaleNormal="100" zoomScaleSheetLayoutView="75" workbookViewId="0">
      <selection activeCell="N92" sqref="A1:N9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8" x14ac:dyDescent="0.2">
      <c r="A2" s="25" t="s">
        <v>78</v>
      </c>
      <c r="B2" s="26">
        <v>2019</v>
      </c>
      <c r="C2" s="25"/>
      <c r="D2" s="25"/>
      <c r="F2" s="44" t="s">
        <v>78</v>
      </c>
      <c r="G2" s="45">
        <v>2018</v>
      </c>
      <c r="K2" s="1" t="s">
        <v>78</v>
      </c>
      <c r="L2" s="3"/>
      <c r="M2" s="1" t="s">
        <v>95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308110</v>
      </c>
      <c r="C6" s="85">
        <v>305837745.17579252</v>
      </c>
      <c r="D6" s="85">
        <v>201433</v>
      </c>
      <c r="E6" s="20"/>
      <c r="F6" s="50" t="s">
        <v>1</v>
      </c>
      <c r="G6" s="51">
        <v>310062</v>
      </c>
      <c r="H6" s="51">
        <v>304349801.07445627</v>
      </c>
      <c r="I6" s="51">
        <v>196310</v>
      </c>
      <c r="K6" s="98" t="s">
        <v>1</v>
      </c>
      <c r="L6" s="99">
        <v>-6.2955150905302792E-3</v>
      </c>
      <c r="M6" s="99">
        <v>4.8889274646584102E-3</v>
      </c>
      <c r="N6" s="99">
        <v>2.6096480057052673E-2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32653</v>
      </c>
      <c r="C8" s="87">
        <v>24453989.830580957</v>
      </c>
      <c r="D8" s="87">
        <v>22213</v>
      </c>
      <c r="E8" s="20"/>
      <c r="F8" s="54" t="s">
        <v>4</v>
      </c>
      <c r="G8" s="51">
        <v>31711</v>
      </c>
      <c r="H8" s="51">
        <v>26811228.567306235</v>
      </c>
      <c r="I8" s="55">
        <v>20167</v>
      </c>
      <c r="K8" s="101" t="s">
        <v>4</v>
      </c>
      <c r="L8" s="99">
        <v>2.9705780328592502E-2</v>
      </c>
      <c r="M8" s="99">
        <v>-8.7919832946398713E-2</v>
      </c>
      <c r="N8" s="99">
        <v>0.10145286854762725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2971</v>
      </c>
      <c r="C9" s="30">
        <v>2278265.8620961318</v>
      </c>
      <c r="D9" s="31">
        <v>1633</v>
      </c>
      <c r="E9" s="21"/>
      <c r="F9" s="56" t="s">
        <v>5</v>
      </c>
      <c r="G9" s="57">
        <v>2507</v>
      </c>
      <c r="H9" s="57">
        <v>1734819.763013884</v>
      </c>
      <c r="I9" s="58">
        <v>1130</v>
      </c>
      <c r="K9" s="7" t="s">
        <v>5</v>
      </c>
      <c r="L9" s="102">
        <v>0.18508177104108503</v>
      </c>
      <c r="M9" s="102">
        <v>0.31325795951166979</v>
      </c>
      <c r="N9" s="102">
        <v>0.44513274336283182</v>
      </c>
    </row>
    <row r="10" spans="1:18" ht="13.5" thickBot="1" x14ac:dyDescent="0.25">
      <c r="A10" s="32" t="s">
        <v>6</v>
      </c>
      <c r="B10" s="30">
        <v>4794</v>
      </c>
      <c r="C10" s="30">
        <v>3310976.5316711357</v>
      </c>
      <c r="D10" s="31">
        <v>3986</v>
      </c>
      <c r="E10" s="20"/>
      <c r="F10" s="59" t="s">
        <v>6</v>
      </c>
      <c r="G10" s="79">
        <v>4302</v>
      </c>
      <c r="H10" s="79">
        <v>4407082.8678541286</v>
      </c>
      <c r="I10" s="80">
        <v>3248</v>
      </c>
      <c r="K10" s="8" t="s">
        <v>6</v>
      </c>
      <c r="L10" s="113">
        <v>0.11436541143654111</v>
      </c>
      <c r="M10" s="113">
        <v>-0.24871470971833631</v>
      </c>
      <c r="N10" s="115">
        <v>0.22721674876847286</v>
      </c>
    </row>
    <row r="11" spans="1:18" ht="13.5" thickBot="1" x14ac:dyDescent="0.25">
      <c r="A11" s="32" t="s">
        <v>7</v>
      </c>
      <c r="B11" s="30">
        <v>1836</v>
      </c>
      <c r="C11" s="30">
        <v>1560579.1616952904</v>
      </c>
      <c r="D11" s="31">
        <v>1116</v>
      </c>
      <c r="E11" s="20"/>
      <c r="F11" s="59" t="s">
        <v>7</v>
      </c>
      <c r="G11" s="79">
        <v>1629</v>
      </c>
      <c r="H11" s="79">
        <v>1887578.1542990878</v>
      </c>
      <c r="I11" s="80">
        <v>830</v>
      </c>
      <c r="K11" s="8" t="s">
        <v>7</v>
      </c>
      <c r="L11" s="113">
        <v>0.1270718232044199</v>
      </c>
      <c r="M11" s="113">
        <v>-0.17323732628449584</v>
      </c>
      <c r="N11" s="115">
        <v>0.34457831325301203</v>
      </c>
    </row>
    <row r="12" spans="1:18" ht="13.5" thickBot="1" x14ac:dyDescent="0.25">
      <c r="A12" s="32" t="s">
        <v>8</v>
      </c>
      <c r="B12" s="30">
        <v>2772</v>
      </c>
      <c r="C12" s="30">
        <v>2277247.7319548535</v>
      </c>
      <c r="D12" s="31">
        <v>1855</v>
      </c>
      <c r="E12" s="20"/>
      <c r="F12" s="59" t="s">
        <v>8</v>
      </c>
      <c r="G12" s="79">
        <v>1929</v>
      </c>
      <c r="H12" s="79">
        <v>1489227.9978970836</v>
      </c>
      <c r="I12" s="80">
        <v>1327</v>
      </c>
      <c r="K12" s="8" t="s">
        <v>8</v>
      </c>
      <c r="L12" s="113">
        <v>0.43701399688958009</v>
      </c>
      <c r="M12" s="113">
        <v>0.52914646727735493</v>
      </c>
      <c r="N12" s="115">
        <v>0.397889977392615</v>
      </c>
    </row>
    <row r="13" spans="1:18" ht="13.5" thickBot="1" x14ac:dyDescent="0.25">
      <c r="A13" s="32" t="s">
        <v>9</v>
      </c>
      <c r="B13" s="30">
        <v>4380</v>
      </c>
      <c r="C13" s="30">
        <v>1321076.8902628708</v>
      </c>
      <c r="D13" s="31">
        <v>3536</v>
      </c>
      <c r="E13" s="20"/>
      <c r="F13" s="59" t="s">
        <v>9</v>
      </c>
      <c r="G13" s="79">
        <v>4482</v>
      </c>
      <c r="H13" s="79">
        <v>1593985.4000819398</v>
      </c>
      <c r="I13" s="80">
        <v>3465</v>
      </c>
      <c r="K13" s="8" t="s">
        <v>9</v>
      </c>
      <c r="L13" s="113">
        <v>-2.2757697456492587E-2</v>
      </c>
      <c r="M13" s="113">
        <v>-0.17121142377153509</v>
      </c>
      <c r="N13" s="115">
        <v>2.0490620490620559E-2</v>
      </c>
    </row>
    <row r="14" spans="1:18" ht="13.5" thickBot="1" x14ac:dyDescent="0.25">
      <c r="A14" s="32" t="s">
        <v>10</v>
      </c>
      <c r="B14" s="30">
        <v>1189</v>
      </c>
      <c r="C14" s="30">
        <v>1454209.582461653</v>
      </c>
      <c r="D14" s="31">
        <v>683</v>
      </c>
      <c r="E14" s="20"/>
      <c r="F14" s="59" t="s">
        <v>10</v>
      </c>
      <c r="G14" s="79">
        <v>1275</v>
      </c>
      <c r="H14" s="79">
        <v>1677630.776182333</v>
      </c>
      <c r="I14" s="80">
        <v>614</v>
      </c>
      <c r="K14" s="8" t="s">
        <v>10</v>
      </c>
      <c r="L14" s="113">
        <v>-6.7450980392156912E-2</v>
      </c>
      <c r="M14" s="113">
        <v>-0.13317661841487194</v>
      </c>
      <c r="N14" s="115">
        <v>0.1123778501628665</v>
      </c>
    </row>
    <row r="15" spans="1:18" ht="13.5" thickBot="1" x14ac:dyDescent="0.25">
      <c r="A15" s="32" t="s">
        <v>11</v>
      </c>
      <c r="B15" s="30">
        <v>4839</v>
      </c>
      <c r="C15" s="30">
        <v>3841511.3868443966</v>
      </c>
      <c r="D15" s="31">
        <v>3197</v>
      </c>
      <c r="E15" s="20"/>
      <c r="F15" s="59" t="s">
        <v>11</v>
      </c>
      <c r="G15" s="79">
        <v>4559</v>
      </c>
      <c r="H15" s="79">
        <v>4122549.7273833118</v>
      </c>
      <c r="I15" s="80">
        <v>2767</v>
      </c>
      <c r="K15" s="8" t="s">
        <v>11</v>
      </c>
      <c r="L15" s="113">
        <v>6.1416977407326101E-2</v>
      </c>
      <c r="M15" s="113">
        <v>-6.8171000745525845E-2</v>
      </c>
      <c r="N15" s="115">
        <v>0.15540296349837379</v>
      </c>
    </row>
    <row r="16" spans="1:18" ht="13.5" thickBot="1" x14ac:dyDescent="0.25">
      <c r="A16" s="33" t="s">
        <v>12</v>
      </c>
      <c r="B16" s="34">
        <v>9872</v>
      </c>
      <c r="C16" s="34">
        <v>8410122.6835946236</v>
      </c>
      <c r="D16" s="35">
        <v>6207</v>
      </c>
      <c r="E16" s="20"/>
      <c r="F16" s="60" t="s">
        <v>12</v>
      </c>
      <c r="G16" s="109">
        <v>11028</v>
      </c>
      <c r="H16" s="109">
        <v>9898353.8805944696</v>
      </c>
      <c r="I16" s="110">
        <v>6786</v>
      </c>
      <c r="K16" s="9" t="s">
        <v>12</v>
      </c>
      <c r="L16" s="116">
        <v>-0.10482408414943778</v>
      </c>
      <c r="M16" s="116">
        <v>-0.15035138316457797</v>
      </c>
      <c r="N16" s="117">
        <v>-8.5322723253757782E-2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14483</v>
      </c>
      <c r="C18" s="89">
        <v>15624536.088774852</v>
      </c>
      <c r="D18" s="89">
        <v>8710</v>
      </c>
      <c r="E18" s="20"/>
      <c r="F18" s="65" t="s">
        <v>13</v>
      </c>
      <c r="G18" s="66">
        <v>14346</v>
      </c>
      <c r="H18" s="66">
        <v>15724961.662177095</v>
      </c>
      <c r="I18" s="67">
        <v>8240</v>
      </c>
      <c r="K18" s="107" t="s">
        <v>13</v>
      </c>
      <c r="L18" s="108">
        <v>9.5497002648821105E-3</v>
      </c>
      <c r="M18" s="108">
        <v>-6.3863795384502264E-3</v>
      </c>
      <c r="N18" s="120">
        <v>5.7038834951456341E-2</v>
      </c>
    </row>
    <row r="19" spans="1:18" ht="13.5" thickBot="1" x14ac:dyDescent="0.25">
      <c r="A19" s="38" t="s">
        <v>14</v>
      </c>
      <c r="B19" s="128">
        <v>900</v>
      </c>
      <c r="C19" s="128">
        <v>1435829.5799346922</v>
      </c>
      <c r="D19" s="129">
        <v>313</v>
      </c>
      <c r="E19" s="20"/>
      <c r="F19" s="68" t="s">
        <v>14</v>
      </c>
      <c r="G19" s="132">
        <v>650</v>
      </c>
      <c r="H19" s="132">
        <v>1270704.8700775148</v>
      </c>
      <c r="I19" s="133">
        <v>181</v>
      </c>
      <c r="K19" s="10" t="s">
        <v>14</v>
      </c>
      <c r="L19" s="137">
        <v>0.38461538461538458</v>
      </c>
      <c r="M19" s="137">
        <v>0.12994733375587408</v>
      </c>
      <c r="N19" s="139">
        <v>0.72928176795580102</v>
      </c>
    </row>
    <row r="20" spans="1:18" ht="13.5" thickBot="1" x14ac:dyDescent="0.25">
      <c r="A20" s="39" t="s">
        <v>15</v>
      </c>
      <c r="B20" s="128">
        <v>1198</v>
      </c>
      <c r="C20" s="128">
        <v>1035914.68</v>
      </c>
      <c r="D20" s="129">
        <v>840</v>
      </c>
      <c r="E20" s="20"/>
      <c r="F20" s="68" t="s">
        <v>15</v>
      </c>
      <c r="G20" s="132">
        <v>1238</v>
      </c>
      <c r="H20" s="132">
        <v>1208590.07</v>
      </c>
      <c r="I20" s="133">
        <v>873</v>
      </c>
      <c r="K20" s="11" t="s">
        <v>15</v>
      </c>
      <c r="L20" s="137">
        <v>-3.2310177705977328E-2</v>
      </c>
      <c r="M20" s="137">
        <v>-0.14287341447377599</v>
      </c>
      <c r="N20" s="139">
        <v>-3.7800687285223344E-2</v>
      </c>
    </row>
    <row r="21" spans="1:18" ht="13.5" thickBot="1" x14ac:dyDescent="0.25">
      <c r="A21" s="40" t="s">
        <v>16</v>
      </c>
      <c r="B21" s="130">
        <v>12385</v>
      </c>
      <c r="C21" s="130">
        <v>13152791.828840161</v>
      </c>
      <c r="D21" s="131">
        <v>7557</v>
      </c>
      <c r="E21" s="20"/>
      <c r="F21" s="69" t="s">
        <v>16</v>
      </c>
      <c r="G21" s="134">
        <v>12458</v>
      </c>
      <c r="H21" s="134">
        <v>13245666.72209958</v>
      </c>
      <c r="I21" s="135">
        <v>7186</v>
      </c>
      <c r="K21" s="12" t="s">
        <v>16</v>
      </c>
      <c r="L21" s="138">
        <v>-5.8596885535399101E-3</v>
      </c>
      <c r="M21" s="138">
        <v>-7.0117190178478062E-3</v>
      </c>
      <c r="N21" s="140">
        <v>5.1628165878096377E-2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4073</v>
      </c>
      <c r="C23" s="85">
        <v>5011019.570450821</v>
      </c>
      <c r="D23" s="85">
        <v>2356</v>
      </c>
      <c r="E23" s="20"/>
      <c r="F23" s="54" t="s">
        <v>17</v>
      </c>
      <c r="G23" s="51">
        <v>4486</v>
      </c>
      <c r="H23" s="51">
        <v>5922771.9097570945</v>
      </c>
      <c r="I23" s="55">
        <v>2519</v>
      </c>
      <c r="K23" s="101" t="s">
        <v>17</v>
      </c>
      <c r="L23" s="99">
        <v>-9.2064199732501129E-2</v>
      </c>
      <c r="M23" s="99">
        <v>-0.15394014039343051</v>
      </c>
      <c r="N23" s="99">
        <v>-6.4708217546645463E-2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4073</v>
      </c>
      <c r="C24" s="34">
        <v>5011019.570450821</v>
      </c>
      <c r="D24" s="35">
        <v>2356</v>
      </c>
      <c r="E24" s="20"/>
      <c r="F24" s="71" t="s">
        <v>18</v>
      </c>
      <c r="G24" s="61">
        <v>4486</v>
      </c>
      <c r="H24" s="61">
        <v>5922771.9097570945</v>
      </c>
      <c r="I24" s="62">
        <v>2519</v>
      </c>
      <c r="K24" s="13" t="s">
        <v>18</v>
      </c>
      <c r="L24" s="104">
        <v>-9.2064199732501129E-2</v>
      </c>
      <c r="M24" s="104">
        <v>-0.15394014039343051</v>
      </c>
      <c r="N24" s="105">
        <v>-6.4708217546645463E-2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1640</v>
      </c>
      <c r="C26" s="85">
        <v>1037637.8045893097</v>
      </c>
      <c r="D26" s="85">
        <v>1324</v>
      </c>
      <c r="E26" s="20"/>
      <c r="F26" s="50" t="s">
        <v>19</v>
      </c>
      <c r="G26" s="51">
        <v>1660</v>
      </c>
      <c r="H26" s="51">
        <v>895910.94006919907</v>
      </c>
      <c r="I26" s="55">
        <v>1336</v>
      </c>
      <c r="K26" s="98" t="s">
        <v>19</v>
      </c>
      <c r="L26" s="99">
        <v>-1.2048192771084376E-2</v>
      </c>
      <c r="M26" s="99">
        <v>0.15819302810295399</v>
      </c>
      <c r="N26" s="99">
        <v>-8.9820359281437279E-3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1640</v>
      </c>
      <c r="C27" s="34">
        <v>1037637.8045893097</v>
      </c>
      <c r="D27" s="35">
        <v>1324</v>
      </c>
      <c r="E27" s="20"/>
      <c r="F27" s="72" t="s">
        <v>20</v>
      </c>
      <c r="G27" s="61">
        <v>1660</v>
      </c>
      <c r="H27" s="61">
        <v>895910.94006919907</v>
      </c>
      <c r="I27" s="62">
        <v>1336</v>
      </c>
      <c r="K27" s="14" t="s">
        <v>20</v>
      </c>
      <c r="L27" s="104">
        <v>-1.2048192771084376E-2</v>
      </c>
      <c r="M27" s="104">
        <v>0.15819302810295399</v>
      </c>
      <c r="N27" s="105">
        <v>-8.9820359281437279E-3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12532</v>
      </c>
      <c r="C29" s="85">
        <v>7040194.335517168</v>
      </c>
      <c r="D29" s="85">
        <v>9391</v>
      </c>
      <c r="E29" s="20"/>
      <c r="F29" s="50" t="s">
        <v>21</v>
      </c>
      <c r="G29" s="51">
        <v>12327</v>
      </c>
      <c r="H29" s="51">
        <v>7493859.496334495</v>
      </c>
      <c r="I29" s="55">
        <v>9109</v>
      </c>
      <c r="K29" s="98" t="s">
        <v>21</v>
      </c>
      <c r="L29" s="99">
        <v>1.6630161434250113E-2</v>
      </c>
      <c r="M29" s="99">
        <v>-6.0538252824092864E-2</v>
      </c>
      <c r="N29" s="99">
        <v>3.0958392798331236E-2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5201</v>
      </c>
      <c r="C30" s="30">
        <v>3283562.9750695797</v>
      </c>
      <c r="D30" s="31">
        <v>3781</v>
      </c>
      <c r="E30" s="20"/>
      <c r="F30" s="73" t="s">
        <v>22</v>
      </c>
      <c r="G30" s="57">
        <v>5399</v>
      </c>
      <c r="H30" s="57">
        <v>3538214.9649702832</v>
      </c>
      <c r="I30" s="58">
        <v>3942</v>
      </c>
      <c r="K30" s="15" t="s">
        <v>22</v>
      </c>
      <c r="L30" s="102">
        <v>-3.6673458047786656E-2</v>
      </c>
      <c r="M30" s="102">
        <v>-7.1971881986215736E-2</v>
      </c>
      <c r="N30" s="103">
        <v>-4.0842212075088757E-2</v>
      </c>
    </row>
    <row r="31" spans="1:18" ht="13.5" thickBot="1" x14ac:dyDescent="0.25">
      <c r="A31" s="94" t="s">
        <v>23</v>
      </c>
      <c r="B31" s="34">
        <v>7331</v>
      </c>
      <c r="C31" s="34">
        <v>3756631.3604475879</v>
      </c>
      <c r="D31" s="35">
        <v>5610</v>
      </c>
      <c r="E31" s="20"/>
      <c r="F31" s="73" t="s">
        <v>23</v>
      </c>
      <c r="G31" s="74">
        <v>6928</v>
      </c>
      <c r="H31" s="74">
        <v>3955644.5313642118</v>
      </c>
      <c r="I31" s="75">
        <v>5167</v>
      </c>
      <c r="K31" s="16" t="s">
        <v>23</v>
      </c>
      <c r="L31" s="104">
        <v>5.8169745958429608E-2</v>
      </c>
      <c r="M31" s="104">
        <v>-5.0311186796147433E-2</v>
      </c>
      <c r="N31" s="105">
        <v>8.5736404102961128E-2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8756</v>
      </c>
      <c r="C33" s="85">
        <v>8273340.6010650843</v>
      </c>
      <c r="D33" s="85">
        <v>5630</v>
      </c>
      <c r="E33" s="20"/>
      <c r="F33" s="54" t="s">
        <v>24</v>
      </c>
      <c r="G33" s="51">
        <v>8378</v>
      </c>
      <c r="H33" s="51">
        <v>7535928.1805230128</v>
      </c>
      <c r="I33" s="55">
        <v>4789</v>
      </c>
      <c r="K33" s="101" t="s">
        <v>24</v>
      </c>
      <c r="L33" s="99">
        <v>4.5118166626879841E-2</v>
      </c>
      <c r="M33" s="99">
        <v>9.7852899188709319E-2</v>
      </c>
      <c r="N33" s="99">
        <v>0.17561077469200259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8756</v>
      </c>
      <c r="C34" s="34">
        <v>8273340.6010650843</v>
      </c>
      <c r="D34" s="35">
        <v>5630</v>
      </c>
      <c r="E34" s="20"/>
      <c r="F34" s="71" t="s">
        <v>25</v>
      </c>
      <c r="G34" s="61">
        <v>8378</v>
      </c>
      <c r="H34" s="61">
        <v>7535928.1805230128</v>
      </c>
      <c r="I34" s="62">
        <v>4789</v>
      </c>
      <c r="K34" s="13" t="s">
        <v>25</v>
      </c>
      <c r="L34" s="104">
        <v>4.5118166626879841E-2</v>
      </c>
      <c r="M34" s="104">
        <v>9.7852899188709319E-2</v>
      </c>
      <c r="N34" s="105">
        <v>0.17561077469200259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11309</v>
      </c>
      <c r="C36" s="85">
        <v>12449848.32876063</v>
      </c>
      <c r="D36" s="85">
        <v>6898</v>
      </c>
      <c r="E36" s="20"/>
      <c r="F36" s="50" t="s">
        <v>26</v>
      </c>
      <c r="G36" s="51">
        <v>12279</v>
      </c>
      <c r="H36" s="51">
        <v>12314596.948694848</v>
      </c>
      <c r="I36" s="55">
        <v>8046</v>
      </c>
      <c r="K36" s="98" t="s">
        <v>26</v>
      </c>
      <c r="L36" s="99">
        <v>-7.8996660965876653E-2</v>
      </c>
      <c r="M36" s="99">
        <v>1.098301313711425E-2</v>
      </c>
      <c r="N36" s="114">
        <v>-0.14267959234402183</v>
      </c>
    </row>
    <row r="37" spans="1:18" ht="13.5" thickBot="1" x14ac:dyDescent="0.25">
      <c r="A37" s="38" t="s">
        <v>27</v>
      </c>
      <c r="B37" s="34">
        <v>924</v>
      </c>
      <c r="C37" s="34">
        <v>1194429.3141554811</v>
      </c>
      <c r="D37" s="34">
        <v>510</v>
      </c>
      <c r="E37" s="20"/>
      <c r="F37" s="73" t="s">
        <v>27</v>
      </c>
      <c r="G37" s="112">
        <v>995</v>
      </c>
      <c r="H37" s="112">
        <v>1267307.7789443878</v>
      </c>
      <c r="I37" s="112">
        <v>504</v>
      </c>
      <c r="K37" s="10" t="s">
        <v>27</v>
      </c>
      <c r="L37" s="102">
        <v>-7.1356783919597988E-2</v>
      </c>
      <c r="M37" s="102">
        <v>-5.7506523671472576E-2</v>
      </c>
      <c r="N37" s="103">
        <v>1.1904761904761862E-2</v>
      </c>
    </row>
    <row r="38" spans="1:18" ht="13.5" thickBot="1" x14ac:dyDescent="0.25">
      <c r="A38" s="39" t="s">
        <v>28</v>
      </c>
      <c r="B38" s="34">
        <v>1018</v>
      </c>
      <c r="C38" s="34">
        <v>1601664.6527828558</v>
      </c>
      <c r="D38" s="34">
        <v>338</v>
      </c>
      <c r="E38" s="20"/>
      <c r="F38" s="68" t="s">
        <v>28</v>
      </c>
      <c r="G38" s="112">
        <v>1031</v>
      </c>
      <c r="H38" s="112">
        <v>1464188.0321889403</v>
      </c>
      <c r="I38" s="112">
        <v>394</v>
      </c>
      <c r="K38" s="11" t="s">
        <v>28</v>
      </c>
      <c r="L38" s="113">
        <v>-1.2609117361784716E-2</v>
      </c>
      <c r="M38" s="113">
        <v>9.3892736159296275E-2</v>
      </c>
      <c r="N38" s="115">
        <v>-0.14213197969543145</v>
      </c>
    </row>
    <row r="39" spans="1:18" ht="13.5" thickBot="1" x14ac:dyDescent="0.25">
      <c r="A39" s="39" t="s">
        <v>29</v>
      </c>
      <c r="B39" s="34">
        <v>884</v>
      </c>
      <c r="C39" s="34">
        <v>1110282.1242177389</v>
      </c>
      <c r="D39" s="34">
        <v>496</v>
      </c>
      <c r="E39" s="20"/>
      <c r="F39" s="68" t="s">
        <v>29</v>
      </c>
      <c r="G39" s="112">
        <v>865</v>
      </c>
      <c r="H39" s="112">
        <v>1120964.219998817</v>
      </c>
      <c r="I39" s="112">
        <v>517</v>
      </c>
      <c r="K39" s="11" t="s">
        <v>29</v>
      </c>
      <c r="L39" s="113">
        <v>2.1965317919075078E-2</v>
      </c>
      <c r="M39" s="113">
        <v>-9.5293815721337882E-3</v>
      </c>
      <c r="N39" s="115">
        <v>-4.0618955512572552E-2</v>
      </c>
    </row>
    <row r="40" spans="1:18" ht="13.5" thickBot="1" x14ac:dyDescent="0.25">
      <c r="A40" s="39" t="s">
        <v>30</v>
      </c>
      <c r="B40" s="34">
        <v>5460</v>
      </c>
      <c r="C40" s="34">
        <v>5453994.3328205226</v>
      </c>
      <c r="D40" s="34">
        <v>3609</v>
      </c>
      <c r="E40" s="20"/>
      <c r="F40" s="68" t="s">
        <v>30</v>
      </c>
      <c r="G40" s="112">
        <v>6506</v>
      </c>
      <c r="H40" s="112">
        <v>5759014.7487784885</v>
      </c>
      <c r="I40" s="112">
        <v>4600</v>
      </c>
      <c r="K40" s="11" t="s">
        <v>30</v>
      </c>
      <c r="L40" s="113">
        <v>-0.1607746695358131</v>
      </c>
      <c r="M40" s="113">
        <v>-5.2963992846634445E-2</v>
      </c>
      <c r="N40" s="115">
        <v>-0.21543478260869564</v>
      </c>
    </row>
    <row r="41" spans="1:18" ht="13.5" thickBot="1" x14ac:dyDescent="0.25">
      <c r="A41" s="40" t="s">
        <v>31</v>
      </c>
      <c r="B41" s="34">
        <v>3023</v>
      </c>
      <c r="C41" s="34">
        <v>3089477.9047840312</v>
      </c>
      <c r="D41" s="34">
        <v>1945</v>
      </c>
      <c r="E41" s="20"/>
      <c r="F41" s="69" t="s">
        <v>31</v>
      </c>
      <c r="G41" s="112">
        <v>2882</v>
      </c>
      <c r="H41" s="112">
        <v>2703122.1687842151</v>
      </c>
      <c r="I41" s="112">
        <v>2031</v>
      </c>
      <c r="K41" s="12" t="s">
        <v>31</v>
      </c>
      <c r="L41" s="118">
        <v>4.8924358084663444E-2</v>
      </c>
      <c r="M41" s="118">
        <v>0.14292943932074942</v>
      </c>
      <c r="N41" s="119">
        <v>-4.2343673067454457E-2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19912</v>
      </c>
      <c r="C43" s="85">
        <v>19128138.799653307</v>
      </c>
      <c r="D43" s="85">
        <v>12933</v>
      </c>
      <c r="E43" s="20"/>
      <c r="F43" s="50" t="s">
        <v>32</v>
      </c>
      <c r="G43" s="51">
        <v>21101</v>
      </c>
      <c r="H43" s="51">
        <v>19802393.682809964</v>
      </c>
      <c r="I43" s="55">
        <v>14247</v>
      </c>
      <c r="K43" s="98" t="s">
        <v>32</v>
      </c>
      <c r="L43" s="99">
        <v>-5.6348040377233288E-2</v>
      </c>
      <c r="M43" s="99">
        <v>-3.404916061950447E-2</v>
      </c>
      <c r="N43" s="99">
        <v>-9.2229943145925475E-2</v>
      </c>
    </row>
    <row r="44" spans="1:18" ht="13.5" thickBot="1" x14ac:dyDescent="0.25">
      <c r="A44" s="38" t="s">
        <v>33</v>
      </c>
      <c r="B44" s="128">
        <v>949</v>
      </c>
      <c r="C44" s="128">
        <v>630468.17999999993</v>
      </c>
      <c r="D44" s="129">
        <v>714</v>
      </c>
      <c r="E44" s="20"/>
      <c r="F44" s="76" t="s">
        <v>33</v>
      </c>
      <c r="G44" s="132">
        <v>813</v>
      </c>
      <c r="H44" s="132">
        <v>531650.18999999994</v>
      </c>
      <c r="I44" s="133">
        <v>620</v>
      </c>
      <c r="K44" s="10" t="s">
        <v>33</v>
      </c>
      <c r="L44" s="159">
        <v>0.16728167281672812</v>
      </c>
      <c r="M44" s="159">
        <v>0.18587031822559874</v>
      </c>
      <c r="N44" s="160">
        <v>0.15161290322580645</v>
      </c>
    </row>
    <row r="45" spans="1:18" ht="13.5" thickBot="1" x14ac:dyDescent="0.25">
      <c r="A45" s="39" t="s">
        <v>34</v>
      </c>
      <c r="B45" s="128">
        <v>2939</v>
      </c>
      <c r="C45" s="128">
        <v>3723330.2980760606</v>
      </c>
      <c r="D45" s="129">
        <v>1780</v>
      </c>
      <c r="E45" s="20"/>
      <c r="F45" s="77" t="s">
        <v>34</v>
      </c>
      <c r="G45" s="132">
        <v>3574</v>
      </c>
      <c r="H45" s="132">
        <v>4582714.7049027504</v>
      </c>
      <c r="I45" s="133">
        <v>2139</v>
      </c>
      <c r="K45" s="11" t="s">
        <v>34</v>
      </c>
      <c r="L45" s="137">
        <v>-0.1776720761052043</v>
      </c>
      <c r="M45" s="137">
        <v>-0.18752736361861888</v>
      </c>
      <c r="N45" s="139">
        <v>-0.16783543712014959</v>
      </c>
    </row>
    <row r="46" spans="1:18" ht="13.5" thickBot="1" x14ac:dyDescent="0.25">
      <c r="A46" s="39" t="s">
        <v>35</v>
      </c>
      <c r="B46" s="128">
        <v>730</v>
      </c>
      <c r="C46" s="128">
        <v>519590.24002056103</v>
      </c>
      <c r="D46" s="129">
        <v>506</v>
      </c>
      <c r="E46" s="20"/>
      <c r="F46" s="77" t="s">
        <v>35</v>
      </c>
      <c r="G46" s="132">
        <v>897</v>
      </c>
      <c r="H46" s="132">
        <v>765315.86250536004</v>
      </c>
      <c r="I46" s="133">
        <v>591</v>
      </c>
      <c r="K46" s="11" t="s">
        <v>35</v>
      </c>
      <c r="L46" s="137">
        <v>-0.18617614269788185</v>
      </c>
      <c r="M46" s="137">
        <v>-0.32107739369256572</v>
      </c>
      <c r="N46" s="139">
        <v>-0.14382402707275799</v>
      </c>
    </row>
    <row r="47" spans="1:18" ht="13.5" thickBot="1" x14ac:dyDescent="0.25">
      <c r="A47" s="39" t="s">
        <v>36</v>
      </c>
      <c r="B47" s="128">
        <v>5078</v>
      </c>
      <c r="C47" s="128">
        <v>4937901.0312141376</v>
      </c>
      <c r="D47" s="129">
        <v>3483</v>
      </c>
      <c r="E47" s="20"/>
      <c r="F47" s="77" t="s">
        <v>36</v>
      </c>
      <c r="G47" s="132">
        <v>4765</v>
      </c>
      <c r="H47" s="132">
        <v>4523620.5013498943</v>
      </c>
      <c r="I47" s="133">
        <v>3323</v>
      </c>
      <c r="K47" s="11" t="s">
        <v>36</v>
      </c>
      <c r="L47" s="137">
        <v>6.5687303252885521E-2</v>
      </c>
      <c r="M47" s="137">
        <v>9.158162797710756E-2</v>
      </c>
      <c r="N47" s="139">
        <v>4.8149262714414665E-2</v>
      </c>
    </row>
    <row r="48" spans="1:18" ht="13.5" thickBot="1" x14ac:dyDescent="0.25">
      <c r="A48" s="39" t="s">
        <v>37</v>
      </c>
      <c r="B48" s="128">
        <v>1214</v>
      </c>
      <c r="C48" s="128">
        <v>1335602.0539202162</v>
      </c>
      <c r="D48" s="129">
        <v>655</v>
      </c>
      <c r="E48" s="20"/>
      <c r="F48" s="77" t="s">
        <v>37</v>
      </c>
      <c r="G48" s="132">
        <v>1578</v>
      </c>
      <c r="H48" s="132">
        <v>1636737.2601057049</v>
      </c>
      <c r="I48" s="133">
        <v>850</v>
      </c>
      <c r="K48" s="11" t="s">
        <v>37</v>
      </c>
      <c r="L48" s="137">
        <v>-0.23067173637515848</v>
      </c>
      <c r="M48" s="137">
        <v>-0.18398506194332043</v>
      </c>
      <c r="N48" s="139">
        <v>-0.22941176470588232</v>
      </c>
    </row>
    <row r="49" spans="1:20" ht="13.5" thickBot="1" x14ac:dyDescent="0.25">
      <c r="A49" s="39" t="s">
        <v>38</v>
      </c>
      <c r="B49" s="128">
        <v>1877</v>
      </c>
      <c r="C49" s="128">
        <v>1320028.6710726751</v>
      </c>
      <c r="D49" s="129">
        <v>1377</v>
      </c>
      <c r="E49" s="20"/>
      <c r="F49" s="77" t="s">
        <v>38</v>
      </c>
      <c r="G49" s="132">
        <v>2073</v>
      </c>
      <c r="H49" s="132">
        <v>1412894.1665726821</v>
      </c>
      <c r="I49" s="133">
        <v>1644</v>
      </c>
      <c r="K49" s="11" t="s">
        <v>38</v>
      </c>
      <c r="L49" s="137">
        <v>-9.454896285576464E-2</v>
      </c>
      <c r="M49" s="137">
        <v>-6.5727141987764526E-2</v>
      </c>
      <c r="N49" s="139">
        <v>-0.16240875912408759</v>
      </c>
    </row>
    <row r="50" spans="1:20" ht="13.5" thickBot="1" x14ac:dyDescent="0.25">
      <c r="A50" s="39" t="s">
        <v>39</v>
      </c>
      <c r="B50" s="128">
        <v>470</v>
      </c>
      <c r="C50" s="128">
        <v>808387.02071459801</v>
      </c>
      <c r="D50" s="129">
        <v>188</v>
      </c>
      <c r="E50" s="20"/>
      <c r="F50" s="77" t="s">
        <v>39</v>
      </c>
      <c r="G50" s="132">
        <v>494</v>
      </c>
      <c r="H50" s="132">
        <v>677724.080378599</v>
      </c>
      <c r="I50" s="133">
        <v>259</v>
      </c>
      <c r="K50" s="11" t="s">
        <v>39</v>
      </c>
      <c r="L50" s="137">
        <v>-4.8582995951417018E-2</v>
      </c>
      <c r="M50" s="137">
        <v>0.1927966618258663</v>
      </c>
      <c r="N50" s="139">
        <v>-0.27413127413127414</v>
      </c>
    </row>
    <row r="51" spans="1:20" ht="13.5" thickBot="1" x14ac:dyDescent="0.25">
      <c r="A51" s="39" t="s">
        <v>40</v>
      </c>
      <c r="B51" s="128">
        <v>5713</v>
      </c>
      <c r="C51" s="128">
        <v>5017619.7796350606</v>
      </c>
      <c r="D51" s="129">
        <v>3563</v>
      </c>
      <c r="E51" s="20"/>
      <c r="F51" s="77" t="s">
        <v>40</v>
      </c>
      <c r="G51" s="132">
        <v>5972</v>
      </c>
      <c r="H51" s="132">
        <v>4958959.0669949697</v>
      </c>
      <c r="I51" s="133">
        <v>4079</v>
      </c>
      <c r="K51" s="11" t="s">
        <v>40</v>
      </c>
      <c r="L51" s="137">
        <v>-4.336905559276627E-2</v>
      </c>
      <c r="M51" s="137">
        <v>1.1829239130146441E-2</v>
      </c>
      <c r="N51" s="139">
        <v>-0.12650159352782542</v>
      </c>
    </row>
    <row r="52" spans="1:20" ht="13.5" thickBot="1" x14ac:dyDescent="0.25">
      <c r="A52" s="40" t="s">
        <v>41</v>
      </c>
      <c r="B52" s="130">
        <v>942</v>
      </c>
      <c r="C52" s="130">
        <v>835211.52500000014</v>
      </c>
      <c r="D52" s="131">
        <v>667</v>
      </c>
      <c r="E52" s="20"/>
      <c r="F52" s="78" t="s">
        <v>41</v>
      </c>
      <c r="G52" s="134">
        <v>935</v>
      </c>
      <c r="H52" s="134">
        <v>712777.85000000009</v>
      </c>
      <c r="I52" s="135">
        <v>742</v>
      </c>
      <c r="K52" s="12" t="s">
        <v>41</v>
      </c>
      <c r="L52" s="138">
        <v>7.4866310160428551E-3</v>
      </c>
      <c r="M52" s="138">
        <v>0.17176975266557459</v>
      </c>
      <c r="N52" s="140">
        <v>-0.10107816711590301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63330</v>
      </c>
      <c r="C54" s="85">
        <v>75722400.65983443</v>
      </c>
      <c r="D54" s="85">
        <v>38579</v>
      </c>
      <c r="E54" s="20"/>
      <c r="F54" s="50" t="s">
        <v>42</v>
      </c>
      <c r="G54" s="51">
        <v>65976</v>
      </c>
      <c r="H54" s="51">
        <v>78873554.967491657</v>
      </c>
      <c r="I54" s="55">
        <v>37345</v>
      </c>
      <c r="K54" s="98" t="s">
        <v>42</v>
      </c>
      <c r="L54" s="99">
        <v>-4.0105492906511442E-2</v>
      </c>
      <c r="M54" s="99">
        <v>-3.9951975144977281E-2</v>
      </c>
      <c r="N54" s="99">
        <v>3.3043245414379419E-2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50884</v>
      </c>
      <c r="C55" s="30">
        <v>61028762.441759236</v>
      </c>
      <c r="D55" s="31">
        <v>31191</v>
      </c>
      <c r="E55" s="20"/>
      <c r="F55" s="73" t="s">
        <v>43</v>
      </c>
      <c r="G55" s="57">
        <v>53650</v>
      </c>
      <c r="H55" s="57">
        <v>65495837.720502399</v>
      </c>
      <c r="I55" s="58">
        <v>30533</v>
      </c>
      <c r="K55" s="10" t="s">
        <v>43</v>
      </c>
      <c r="L55" s="102">
        <v>-5.1556383970177033E-2</v>
      </c>
      <c r="M55" s="102">
        <v>-6.8203956682041489E-2</v>
      </c>
      <c r="N55" s="103">
        <v>2.1550453607572129E-2</v>
      </c>
      <c r="R55" s="6"/>
      <c r="S55" s="6"/>
      <c r="T55" s="6"/>
    </row>
    <row r="56" spans="1:20" ht="13.5" thickBot="1" x14ac:dyDescent="0.25">
      <c r="A56" s="39" t="s">
        <v>44</v>
      </c>
      <c r="B56" s="30">
        <v>3539</v>
      </c>
      <c r="C56" s="30">
        <v>3578028.5800271519</v>
      </c>
      <c r="D56" s="31">
        <v>2357</v>
      </c>
      <c r="E56" s="20"/>
      <c r="F56" s="68" t="s">
        <v>44</v>
      </c>
      <c r="G56" s="79">
        <v>3282</v>
      </c>
      <c r="H56" s="79">
        <v>3326734.4492163323</v>
      </c>
      <c r="I56" s="80">
        <v>2134</v>
      </c>
      <c r="K56" s="11" t="s">
        <v>44</v>
      </c>
      <c r="L56" s="102">
        <v>7.8305911029859843E-2</v>
      </c>
      <c r="M56" s="102">
        <v>7.5537778757789331E-2</v>
      </c>
      <c r="N56" s="103">
        <v>0.10449859418931573</v>
      </c>
      <c r="R56" s="6"/>
      <c r="S56" s="6"/>
      <c r="T56" s="6"/>
    </row>
    <row r="57" spans="1:20" ht="13.5" thickBot="1" x14ac:dyDescent="0.25">
      <c r="A57" s="39" t="s">
        <v>45</v>
      </c>
      <c r="B57" s="30">
        <v>1891</v>
      </c>
      <c r="C57" s="30">
        <v>2766460.9195924276</v>
      </c>
      <c r="D57" s="31">
        <v>848</v>
      </c>
      <c r="E57" s="20"/>
      <c r="F57" s="68" t="s">
        <v>45</v>
      </c>
      <c r="G57" s="79">
        <v>2299</v>
      </c>
      <c r="H57" s="79">
        <v>2754548.2199490187</v>
      </c>
      <c r="I57" s="80">
        <v>887</v>
      </c>
      <c r="K57" s="11" t="s">
        <v>45</v>
      </c>
      <c r="L57" s="102">
        <v>-0.17746846454980425</v>
      </c>
      <c r="M57" s="102">
        <v>4.3247381030162568E-3</v>
      </c>
      <c r="N57" s="103">
        <v>-4.3968432919954892E-2</v>
      </c>
      <c r="R57" s="6"/>
      <c r="S57" s="6"/>
      <c r="T57" s="6"/>
    </row>
    <row r="58" spans="1:20" ht="13.5" thickBot="1" x14ac:dyDescent="0.25">
      <c r="A58" s="40" t="s">
        <v>46</v>
      </c>
      <c r="B58" s="34">
        <v>7016</v>
      </c>
      <c r="C58" s="34">
        <v>8349148.7184556108</v>
      </c>
      <c r="D58" s="35">
        <v>4183</v>
      </c>
      <c r="E58" s="20"/>
      <c r="F58" s="69" t="s">
        <v>46</v>
      </c>
      <c r="G58" s="74">
        <v>6745</v>
      </c>
      <c r="H58" s="74">
        <v>7296434.5778239109</v>
      </c>
      <c r="I58" s="75">
        <v>3791</v>
      </c>
      <c r="K58" s="12" t="s">
        <v>46</v>
      </c>
      <c r="L58" s="104">
        <v>4.0177909562638892E-2</v>
      </c>
      <c r="M58" s="104">
        <v>0.14427788386278673</v>
      </c>
      <c r="N58" s="105">
        <v>0.10340279609601688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30123</v>
      </c>
      <c r="C60" s="85">
        <v>25183655.36429185</v>
      </c>
      <c r="D60" s="85">
        <v>20105</v>
      </c>
      <c r="E60" s="20"/>
      <c r="F60" s="50" t="s">
        <v>47</v>
      </c>
      <c r="G60" s="51">
        <v>30616</v>
      </c>
      <c r="H60" s="51">
        <v>24753923.445059262</v>
      </c>
      <c r="I60" s="55">
        <v>20508</v>
      </c>
      <c r="K60" s="98" t="s">
        <v>47</v>
      </c>
      <c r="L60" s="99">
        <v>-1.6102691403187874E-2</v>
      </c>
      <c r="M60" s="99">
        <v>1.7360153843343884E-2</v>
      </c>
      <c r="N60" s="99">
        <v>-1.9650867953969198E-2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4414</v>
      </c>
      <c r="C61" s="30">
        <v>3299648.5196164977</v>
      </c>
      <c r="D61" s="31">
        <v>3290</v>
      </c>
      <c r="E61" s="20"/>
      <c r="F61" s="73" t="s">
        <v>48</v>
      </c>
      <c r="G61" s="57">
        <v>3736</v>
      </c>
      <c r="H61" s="57">
        <v>3025768.2895193384</v>
      </c>
      <c r="I61" s="58">
        <v>2567</v>
      </c>
      <c r="K61" s="10" t="s">
        <v>48</v>
      </c>
      <c r="L61" s="102">
        <v>0.1814775160599571</v>
      </c>
      <c r="M61" s="102">
        <v>9.0515929803953066E-2</v>
      </c>
      <c r="N61" s="103">
        <v>0.28165173354109863</v>
      </c>
    </row>
    <row r="62" spans="1:20" ht="13.5" thickBot="1" x14ac:dyDescent="0.25">
      <c r="A62" s="39" t="s">
        <v>49</v>
      </c>
      <c r="B62" s="30">
        <v>3621</v>
      </c>
      <c r="C62" s="30">
        <v>4396793.9292341229</v>
      </c>
      <c r="D62" s="31">
        <v>1419</v>
      </c>
      <c r="E62" s="20"/>
      <c r="F62" s="68" t="s">
        <v>49</v>
      </c>
      <c r="G62" s="79">
        <v>3888</v>
      </c>
      <c r="H62" s="79">
        <v>5152375.0202795314</v>
      </c>
      <c r="I62" s="80">
        <v>1346</v>
      </c>
      <c r="K62" s="11" t="s">
        <v>49</v>
      </c>
      <c r="L62" s="102">
        <v>-6.8672839506172867E-2</v>
      </c>
      <c r="M62" s="102">
        <v>-0.14664714584467808</v>
      </c>
      <c r="N62" s="103">
        <v>5.4234769687964368E-2</v>
      </c>
    </row>
    <row r="63" spans="1:20" ht="13.5" thickBot="1" x14ac:dyDescent="0.25">
      <c r="A63" s="40" t="s">
        <v>50</v>
      </c>
      <c r="B63" s="34">
        <v>22088</v>
      </c>
      <c r="C63" s="34">
        <v>17487212.91544123</v>
      </c>
      <c r="D63" s="35">
        <v>15396</v>
      </c>
      <c r="E63" s="20"/>
      <c r="F63" s="69" t="s">
        <v>50</v>
      </c>
      <c r="G63" s="74">
        <v>22992</v>
      </c>
      <c r="H63" s="74">
        <v>16575780.135260394</v>
      </c>
      <c r="I63" s="75">
        <v>16595</v>
      </c>
      <c r="K63" s="12" t="s">
        <v>50</v>
      </c>
      <c r="L63" s="104">
        <v>-3.93180236604036E-2</v>
      </c>
      <c r="M63" s="104">
        <v>5.4985815011024064E-2</v>
      </c>
      <c r="N63" s="105">
        <v>-7.22506779150347E-2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1959</v>
      </c>
      <c r="C65" s="85">
        <v>1968207.8646939471</v>
      </c>
      <c r="D65" s="85">
        <v>944</v>
      </c>
      <c r="E65" s="20"/>
      <c r="F65" s="50" t="s">
        <v>51</v>
      </c>
      <c r="G65" s="51">
        <v>1596</v>
      </c>
      <c r="H65" s="51">
        <v>1667486.664095039</v>
      </c>
      <c r="I65" s="55">
        <v>793</v>
      </c>
      <c r="K65" s="98" t="s">
        <v>51</v>
      </c>
      <c r="L65" s="99">
        <v>0.22744360902255645</v>
      </c>
      <c r="M65" s="99">
        <v>0.1803439913938456</v>
      </c>
      <c r="N65" s="99">
        <v>0.19041614123581341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1160</v>
      </c>
      <c r="C66" s="30">
        <v>1143816.0950069141</v>
      </c>
      <c r="D66" s="31">
        <v>523</v>
      </c>
      <c r="E66" s="20"/>
      <c r="F66" s="73" t="s">
        <v>52</v>
      </c>
      <c r="G66" s="57">
        <v>903</v>
      </c>
      <c r="H66" s="57">
        <v>1018907.7443446349</v>
      </c>
      <c r="I66" s="58">
        <v>360</v>
      </c>
      <c r="K66" s="10" t="s">
        <v>52</v>
      </c>
      <c r="L66" s="102">
        <v>0.28460686600221474</v>
      </c>
      <c r="M66" s="102">
        <v>0.12259044192722346</v>
      </c>
      <c r="N66" s="103">
        <v>0.45277777777777772</v>
      </c>
    </row>
    <row r="67" spans="1:18" ht="13.5" thickBot="1" x14ac:dyDescent="0.25">
      <c r="A67" s="40" t="s">
        <v>53</v>
      </c>
      <c r="B67" s="34">
        <v>799</v>
      </c>
      <c r="C67" s="34">
        <v>824391.76968703303</v>
      </c>
      <c r="D67" s="35">
        <v>421</v>
      </c>
      <c r="E67" s="20"/>
      <c r="F67" s="69" t="s">
        <v>53</v>
      </c>
      <c r="G67" s="74">
        <v>693</v>
      </c>
      <c r="H67" s="74">
        <v>648578.91975040396</v>
      </c>
      <c r="I67" s="75">
        <v>433</v>
      </c>
      <c r="K67" s="12" t="s">
        <v>53</v>
      </c>
      <c r="L67" s="104">
        <v>0.15295815295815296</v>
      </c>
      <c r="M67" s="104">
        <v>0.27107395042115767</v>
      </c>
      <c r="N67" s="105">
        <v>-2.7713625866050862E-2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16229</v>
      </c>
      <c r="C69" s="85">
        <v>16494172.703690175</v>
      </c>
      <c r="D69" s="85">
        <v>9549</v>
      </c>
      <c r="E69" s="20"/>
      <c r="F69" s="50" t="s">
        <v>54</v>
      </c>
      <c r="G69" s="51">
        <v>15972</v>
      </c>
      <c r="H69" s="51">
        <v>15348766.320755854</v>
      </c>
      <c r="I69" s="55">
        <v>9240</v>
      </c>
      <c r="K69" s="98" t="s">
        <v>54</v>
      </c>
      <c r="L69" s="99">
        <v>1.6090658652642142E-2</v>
      </c>
      <c r="M69" s="99">
        <v>7.4625305969080236E-2</v>
      </c>
      <c r="N69" s="99">
        <v>3.3441558441558383E-2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6727</v>
      </c>
      <c r="C70" s="30">
        <v>5798962.7173396973</v>
      </c>
      <c r="D70" s="31">
        <v>4301</v>
      </c>
      <c r="E70" s="20"/>
      <c r="F70" s="73" t="s">
        <v>55</v>
      </c>
      <c r="G70" s="57">
        <v>6426</v>
      </c>
      <c r="H70" s="57">
        <v>5082874.5714373859</v>
      </c>
      <c r="I70" s="58">
        <v>4300</v>
      </c>
      <c r="K70" s="10" t="s">
        <v>55</v>
      </c>
      <c r="L70" s="102">
        <v>4.6840958605664396E-2</v>
      </c>
      <c r="M70" s="102">
        <v>0.14088251359305315</v>
      </c>
      <c r="N70" s="103">
        <v>2.3255813953482196E-4</v>
      </c>
    </row>
    <row r="71" spans="1:18" ht="13.5" thickBot="1" x14ac:dyDescent="0.25">
      <c r="A71" s="39" t="s">
        <v>56</v>
      </c>
      <c r="B71" s="30">
        <v>839</v>
      </c>
      <c r="C71" s="30">
        <v>916781.77050720202</v>
      </c>
      <c r="D71" s="31">
        <v>425</v>
      </c>
      <c r="E71" s="20"/>
      <c r="F71" s="68" t="s">
        <v>56</v>
      </c>
      <c r="G71" s="79">
        <v>755</v>
      </c>
      <c r="H71" s="79">
        <v>693678.21124137798</v>
      </c>
      <c r="I71" s="80">
        <v>413</v>
      </c>
      <c r="K71" s="11" t="s">
        <v>56</v>
      </c>
      <c r="L71" s="102">
        <v>0.11125827814569544</v>
      </c>
      <c r="M71" s="102">
        <v>0.32162399748230097</v>
      </c>
      <c r="N71" s="103">
        <v>2.9055690072639306E-2</v>
      </c>
    </row>
    <row r="72" spans="1:18" ht="13.5" thickBot="1" x14ac:dyDescent="0.25">
      <c r="A72" s="39" t="s">
        <v>57</v>
      </c>
      <c r="B72" s="30">
        <v>1031</v>
      </c>
      <c r="C72" s="30">
        <v>938789.66890205396</v>
      </c>
      <c r="D72" s="31">
        <v>628</v>
      </c>
      <c r="E72" s="20"/>
      <c r="F72" s="68" t="s">
        <v>57</v>
      </c>
      <c r="G72" s="79">
        <v>875</v>
      </c>
      <c r="H72" s="79">
        <v>923571.41864219191</v>
      </c>
      <c r="I72" s="80">
        <v>455</v>
      </c>
      <c r="K72" s="11" t="s">
        <v>57</v>
      </c>
      <c r="L72" s="102">
        <v>0.17828571428571438</v>
      </c>
      <c r="M72" s="102">
        <v>1.6477610667332554E-2</v>
      </c>
      <c r="N72" s="103">
        <v>0.3802197802197802</v>
      </c>
    </row>
    <row r="73" spans="1:18" ht="13.5" thickBot="1" x14ac:dyDescent="0.25">
      <c r="A73" s="40" t="s">
        <v>58</v>
      </c>
      <c r="B73" s="34">
        <v>7632</v>
      </c>
      <c r="C73" s="34">
        <v>8839638.5469412208</v>
      </c>
      <c r="D73" s="35">
        <v>4195</v>
      </c>
      <c r="E73" s="20"/>
      <c r="F73" s="69" t="s">
        <v>58</v>
      </c>
      <c r="G73" s="74">
        <v>7916</v>
      </c>
      <c r="H73" s="74">
        <v>8648642.1194348987</v>
      </c>
      <c r="I73" s="75">
        <v>4072</v>
      </c>
      <c r="K73" s="12" t="s">
        <v>58</v>
      </c>
      <c r="L73" s="104">
        <v>-3.5876705406771126E-2</v>
      </c>
      <c r="M73" s="104">
        <v>2.2083978602504883E-2</v>
      </c>
      <c r="N73" s="105">
        <v>3.020628683693527E-2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42241</v>
      </c>
      <c r="C75" s="85">
        <v>48126012.287520207</v>
      </c>
      <c r="D75" s="85">
        <v>26900</v>
      </c>
      <c r="E75" s="20"/>
      <c r="F75" s="50" t="s">
        <v>59</v>
      </c>
      <c r="G75" s="51">
        <v>44999</v>
      </c>
      <c r="H75" s="51">
        <v>45410592.097558238</v>
      </c>
      <c r="I75" s="55">
        <v>28365</v>
      </c>
      <c r="K75" s="98" t="s">
        <v>59</v>
      </c>
      <c r="L75" s="99">
        <v>-6.1290250894464271E-2</v>
      </c>
      <c r="M75" s="99">
        <v>5.9797066378880714E-2</v>
      </c>
      <c r="N75" s="99">
        <v>-5.1648157941124651E-2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42241</v>
      </c>
      <c r="C76" s="34">
        <v>48126012.287520207</v>
      </c>
      <c r="D76" s="35">
        <v>26900</v>
      </c>
      <c r="E76" s="20"/>
      <c r="F76" s="72" t="s">
        <v>60</v>
      </c>
      <c r="G76" s="61">
        <v>44999</v>
      </c>
      <c r="H76" s="61">
        <v>45410592.097558238</v>
      </c>
      <c r="I76" s="62">
        <v>28365</v>
      </c>
      <c r="K76" s="14" t="s">
        <v>60</v>
      </c>
      <c r="L76" s="104">
        <v>-6.1290250894464271E-2</v>
      </c>
      <c r="M76" s="104">
        <v>5.9797066378880714E-2</v>
      </c>
      <c r="N76" s="105">
        <v>-5.1648157941124651E-2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22453</v>
      </c>
      <c r="C78" s="85">
        <v>16025296.170780418</v>
      </c>
      <c r="D78" s="85">
        <v>18688</v>
      </c>
      <c r="E78" s="20"/>
      <c r="F78" s="50" t="s">
        <v>61</v>
      </c>
      <c r="G78" s="51">
        <v>17955</v>
      </c>
      <c r="H78" s="51">
        <v>13017610.200777641</v>
      </c>
      <c r="I78" s="55">
        <v>14073</v>
      </c>
      <c r="K78" s="98" t="s">
        <v>61</v>
      </c>
      <c r="L78" s="99">
        <v>0.25051517683096636</v>
      </c>
      <c r="M78" s="99">
        <v>0.23104747519810553</v>
      </c>
      <c r="N78" s="99">
        <v>0.32793292119661754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22453</v>
      </c>
      <c r="C79" s="34">
        <v>16025296.170780418</v>
      </c>
      <c r="D79" s="35">
        <v>18688</v>
      </c>
      <c r="E79" s="20"/>
      <c r="F79" s="72" t="s">
        <v>62</v>
      </c>
      <c r="G79" s="61">
        <v>17955</v>
      </c>
      <c r="H79" s="61">
        <v>13017610.200777641</v>
      </c>
      <c r="I79" s="62">
        <v>14073</v>
      </c>
      <c r="K79" s="14" t="s">
        <v>62</v>
      </c>
      <c r="L79" s="104">
        <v>0.25051517683096636</v>
      </c>
      <c r="M79" s="104">
        <v>0.23104747519810553</v>
      </c>
      <c r="N79" s="105">
        <v>0.32793292119661754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9082</v>
      </c>
      <c r="C81" s="85">
        <v>11548450.83528427</v>
      </c>
      <c r="D81" s="85">
        <v>5334</v>
      </c>
      <c r="E81" s="20"/>
      <c r="F81" s="50" t="s">
        <v>63</v>
      </c>
      <c r="G81" s="51">
        <v>10125</v>
      </c>
      <c r="H81" s="51">
        <v>11545383.929177409</v>
      </c>
      <c r="I81" s="55">
        <v>6363</v>
      </c>
      <c r="K81" s="98" t="s">
        <v>63</v>
      </c>
      <c r="L81" s="99">
        <v>-0.1030123456790123</v>
      </c>
      <c r="M81" s="99">
        <v>2.6563916156230327E-4</v>
      </c>
      <c r="N81" s="99">
        <v>-0.16171617161716167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9082</v>
      </c>
      <c r="C82" s="34">
        <v>11548450.83528427</v>
      </c>
      <c r="D82" s="35">
        <v>5334</v>
      </c>
      <c r="E82" s="20"/>
      <c r="F82" s="72" t="s">
        <v>64</v>
      </c>
      <c r="G82" s="61">
        <v>10125</v>
      </c>
      <c r="H82" s="61">
        <v>11545383.929177409</v>
      </c>
      <c r="I82" s="62">
        <v>6363</v>
      </c>
      <c r="K82" s="14" t="s">
        <v>64</v>
      </c>
      <c r="L82" s="104">
        <v>-0.1030123456790123</v>
      </c>
      <c r="M82" s="104">
        <v>2.6563916156230327E-4</v>
      </c>
      <c r="N82" s="105">
        <v>-0.16171617161716167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14878</v>
      </c>
      <c r="C84" s="85">
        <v>15097245.149921253</v>
      </c>
      <c r="D84" s="85">
        <v>10398</v>
      </c>
      <c r="E84" s="20"/>
      <c r="F84" s="50" t="s">
        <v>65</v>
      </c>
      <c r="G84" s="51">
        <v>14216</v>
      </c>
      <c r="H84" s="51">
        <v>15041586.900468359</v>
      </c>
      <c r="I84" s="55">
        <v>9654</v>
      </c>
      <c r="K84" s="98" t="s">
        <v>65</v>
      </c>
      <c r="L84" s="99">
        <v>4.6567248171074827E-2</v>
      </c>
      <c r="M84" s="99">
        <v>3.7002910544738921E-3</v>
      </c>
      <c r="N84" s="99">
        <v>7.7066500932255977E-2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3753</v>
      </c>
      <c r="C85" s="30">
        <v>3834894.1197628579</v>
      </c>
      <c r="D85" s="31">
        <v>2403</v>
      </c>
      <c r="E85" s="20"/>
      <c r="F85" s="73" t="s">
        <v>66</v>
      </c>
      <c r="G85" s="57">
        <v>3299</v>
      </c>
      <c r="H85" s="57">
        <v>3881977.2187345503</v>
      </c>
      <c r="I85" s="58">
        <v>1982</v>
      </c>
      <c r="K85" s="10" t="s">
        <v>66</v>
      </c>
      <c r="L85" s="102">
        <v>0.13761745983631402</v>
      </c>
      <c r="M85" s="102">
        <v>-1.2128638659822055E-2</v>
      </c>
      <c r="N85" s="103">
        <v>0.21241170534813314</v>
      </c>
    </row>
    <row r="86" spans="1:18" ht="13.5" thickBot="1" x14ac:dyDescent="0.25">
      <c r="A86" s="39" t="s">
        <v>67</v>
      </c>
      <c r="B86" s="30">
        <v>2247</v>
      </c>
      <c r="C86" s="30">
        <v>2672466.5996271851</v>
      </c>
      <c r="D86" s="31">
        <v>1531</v>
      </c>
      <c r="E86" s="20"/>
      <c r="F86" s="68" t="s">
        <v>67</v>
      </c>
      <c r="G86" s="79">
        <v>2443</v>
      </c>
      <c r="H86" s="79">
        <v>2779851.58066596</v>
      </c>
      <c r="I86" s="80">
        <v>1610</v>
      </c>
      <c r="K86" s="11" t="s">
        <v>67</v>
      </c>
      <c r="L86" s="102">
        <v>-8.0229226361031469E-2</v>
      </c>
      <c r="M86" s="102">
        <v>-3.8629753396060451E-2</v>
      </c>
      <c r="N86" s="103">
        <v>-4.906832298136643E-2</v>
      </c>
    </row>
    <row r="87" spans="1:18" ht="13.5" thickBot="1" x14ac:dyDescent="0.25">
      <c r="A87" s="40" t="s">
        <v>68</v>
      </c>
      <c r="B87" s="34">
        <v>8878</v>
      </c>
      <c r="C87" s="34">
        <v>8589884.4305312093</v>
      </c>
      <c r="D87" s="35">
        <v>6464</v>
      </c>
      <c r="E87" s="20"/>
      <c r="F87" s="69" t="s">
        <v>68</v>
      </c>
      <c r="G87" s="74">
        <v>8474</v>
      </c>
      <c r="H87" s="74">
        <v>8379758.1010678485</v>
      </c>
      <c r="I87" s="75">
        <v>6062</v>
      </c>
      <c r="K87" s="12" t="s">
        <v>68</v>
      </c>
      <c r="L87" s="104">
        <v>4.7675241916450339E-2</v>
      </c>
      <c r="M87" s="104">
        <v>2.50754648199909E-2</v>
      </c>
      <c r="N87" s="105">
        <v>6.6314747608050117E-2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2457</v>
      </c>
      <c r="C89" s="85">
        <v>2653598.78038389</v>
      </c>
      <c r="D89" s="85">
        <v>1481</v>
      </c>
      <c r="E89" s="20"/>
      <c r="F89" s="54" t="s">
        <v>69</v>
      </c>
      <c r="G89" s="51">
        <v>2319</v>
      </c>
      <c r="H89" s="51">
        <v>2189245.1614009379</v>
      </c>
      <c r="I89" s="55">
        <v>1516</v>
      </c>
      <c r="K89" s="101" t="s">
        <v>69</v>
      </c>
      <c r="L89" s="99">
        <v>5.9508408796895118E-2</v>
      </c>
      <c r="M89" s="99">
        <v>0.21210672389281604</v>
      </c>
      <c r="N89" s="99">
        <v>-2.3087071240105561E-2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2457</v>
      </c>
      <c r="C90" s="34">
        <v>2653598.78038389</v>
      </c>
      <c r="D90" s="35">
        <v>1481</v>
      </c>
      <c r="E90" s="20"/>
      <c r="F90" s="71" t="s">
        <v>70</v>
      </c>
      <c r="G90" s="61">
        <v>2319</v>
      </c>
      <c r="H90" s="61">
        <v>2189245.1614009379</v>
      </c>
      <c r="I90" s="62">
        <v>1516</v>
      </c>
      <c r="K90" s="13" t="s">
        <v>70</v>
      </c>
      <c r="L90" s="104">
        <v>5.9508408796895118E-2</v>
      </c>
      <c r="M90" s="104">
        <v>0.21210672389281604</v>
      </c>
      <c r="N90" s="105">
        <v>-2.3087071240105561E-2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S92"/>
  <sheetViews>
    <sheetView workbookViewId="0">
      <selection activeCell="B6" sqref="B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79</v>
      </c>
      <c r="B2" s="26">
        <v>2019</v>
      </c>
      <c r="C2" s="25"/>
      <c r="D2" s="25"/>
      <c r="F2" s="44" t="s">
        <v>79</v>
      </c>
      <c r="G2" s="45">
        <v>2018</v>
      </c>
      <c r="K2" s="1" t="s">
        <v>79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4"/>
      <c r="H5" s="124"/>
      <c r="I5" s="124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330108</v>
      </c>
      <c r="C6" s="85">
        <v>323862464.97319549</v>
      </c>
      <c r="D6" s="85">
        <v>224512</v>
      </c>
      <c r="E6" s="20"/>
      <c r="F6" s="50" t="s">
        <v>1</v>
      </c>
      <c r="G6" s="51">
        <v>331568</v>
      </c>
      <c r="H6" s="51">
        <v>324418942.06976968</v>
      </c>
      <c r="I6" s="51">
        <v>215600</v>
      </c>
      <c r="K6" s="98" t="s">
        <v>1</v>
      </c>
      <c r="L6" s="99">
        <v>-4.4033199826279956E-3</v>
      </c>
      <c r="M6" s="99">
        <v>-1.7153039616734089E-3</v>
      </c>
      <c r="N6" s="99">
        <v>4.1335807050092654E-2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33986</v>
      </c>
      <c r="C8" s="87">
        <v>26621272.828507759</v>
      </c>
      <c r="D8" s="87">
        <v>23883</v>
      </c>
      <c r="E8" s="20"/>
      <c r="F8" s="54" t="s">
        <v>4</v>
      </c>
      <c r="G8" s="51">
        <v>34172</v>
      </c>
      <c r="H8" s="51">
        <v>28746710.782961536</v>
      </c>
      <c r="I8" s="55">
        <v>22708</v>
      </c>
      <c r="K8" s="101" t="s">
        <v>4</v>
      </c>
      <c r="L8" s="99">
        <v>-5.4430527917593841E-3</v>
      </c>
      <c r="M8" s="99">
        <v>-7.3936735597366021E-2</v>
      </c>
      <c r="N8" s="99">
        <v>5.1743878809230148E-2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2339</v>
      </c>
      <c r="C9" s="30">
        <v>2536167.1750473827</v>
      </c>
      <c r="D9" s="31">
        <v>1197</v>
      </c>
      <c r="E9" s="21"/>
      <c r="F9" s="56" t="s">
        <v>5</v>
      </c>
      <c r="G9" s="57">
        <v>2669</v>
      </c>
      <c r="H9" s="57">
        <v>2106161.4201668547</v>
      </c>
      <c r="I9" s="58">
        <v>1529</v>
      </c>
      <c r="K9" s="7" t="s">
        <v>5</v>
      </c>
      <c r="L9" s="102">
        <v>-0.12364181341326341</v>
      </c>
      <c r="M9" s="102">
        <v>0.20416562128768923</v>
      </c>
      <c r="N9" s="102">
        <v>-0.21713538260300846</v>
      </c>
    </row>
    <row r="10" spans="1:19" ht="13.5" thickBot="1" x14ac:dyDescent="0.25">
      <c r="A10" s="32" t="s">
        <v>6</v>
      </c>
      <c r="B10" s="30">
        <v>5546</v>
      </c>
      <c r="C10" s="30">
        <v>4226042.8931093244</v>
      </c>
      <c r="D10" s="31">
        <v>4672</v>
      </c>
      <c r="E10" s="20"/>
      <c r="F10" s="59" t="s">
        <v>6</v>
      </c>
      <c r="G10" s="79">
        <v>5162</v>
      </c>
      <c r="H10" s="79">
        <v>4564135.0094389915</v>
      </c>
      <c r="I10" s="80">
        <v>4144</v>
      </c>
      <c r="K10" s="8" t="s">
        <v>6</v>
      </c>
      <c r="L10" s="113">
        <v>7.438977140643166E-2</v>
      </c>
      <c r="M10" s="113">
        <v>-7.407583597559364E-2</v>
      </c>
      <c r="N10" s="115">
        <v>0.12741312741312738</v>
      </c>
    </row>
    <row r="11" spans="1:19" ht="13.5" thickBot="1" x14ac:dyDescent="0.25">
      <c r="A11" s="32" t="s">
        <v>7</v>
      </c>
      <c r="B11" s="30">
        <v>1928</v>
      </c>
      <c r="C11" s="30">
        <v>1778906.1702602771</v>
      </c>
      <c r="D11" s="31">
        <v>1293</v>
      </c>
      <c r="E11" s="20"/>
      <c r="F11" s="59" t="s">
        <v>7</v>
      </c>
      <c r="G11" s="79">
        <v>1651</v>
      </c>
      <c r="H11" s="79">
        <v>1897198.0439904018</v>
      </c>
      <c r="I11" s="80">
        <v>860</v>
      </c>
      <c r="K11" s="8" t="s">
        <v>7</v>
      </c>
      <c r="L11" s="113">
        <v>0.16777710478497876</v>
      </c>
      <c r="M11" s="113">
        <v>-6.2350830533917212E-2</v>
      </c>
      <c r="N11" s="115">
        <v>0.50348837209302322</v>
      </c>
    </row>
    <row r="12" spans="1:19" ht="13.5" thickBot="1" x14ac:dyDescent="0.25">
      <c r="A12" s="32" t="s">
        <v>8</v>
      </c>
      <c r="B12" s="30">
        <v>3057</v>
      </c>
      <c r="C12" s="30">
        <v>2434864.1871400853</v>
      </c>
      <c r="D12" s="31">
        <v>2181</v>
      </c>
      <c r="E12" s="20"/>
      <c r="F12" s="59" t="s">
        <v>8</v>
      </c>
      <c r="G12" s="79">
        <v>2267</v>
      </c>
      <c r="H12" s="79">
        <v>1865960.4395057769</v>
      </c>
      <c r="I12" s="80">
        <v>1572</v>
      </c>
      <c r="K12" s="8" t="s">
        <v>8</v>
      </c>
      <c r="L12" s="113">
        <v>0.34847816497573891</v>
      </c>
      <c r="M12" s="113">
        <v>0.30488521384997291</v>
      </c>
      <c r="N12" s="115">
        <v>0.38740458015267176</v>
      </c>
    </row>
    <row r="13" spans="1:19" ht="13.5" thickBot="1" x14ac:dyDescent="0.25">
      <c r="A13" s="32" t="s">
        <v>9</v>
      </c>
      <c r="B13" s="30">
        <v>4372</v>
      </c>
      <c r="C13" s="30">
        <v>1595641.3198052214</v>
      </c>
      <c r="D13" s="31">
        <v>3439</v>
      </c>
      <c r="E13" s="20"/>
      <c r="F13" s="59" t="s">
        <v>9</v>
      </c>
      <c r="G13" s="79">
        <v>4195</v>
      </c>
      <c r="H13" s="79">
        <v>1704567.5698770524</v>
      </c>
      <c r="I13" s="80">
        <v>3337</v>
      </c>
      <c r="K13" s="8" t="s">
        <v>9</v>
      </c>
      <c r="L13" s="113">
        <v>4.2193087008343344E-2</v>
      </c>
      <c r="M13" s="113">
        <v>-6.3902570949233573E-2</v>
      </c>
      <c r="N13" s="115">
        <v>3.0566376985316168E-2</v>
      </c>
    </row>
    <row r="14" spans="1:19" ht="13.5" thickBot="1" x14ac:dyDescent="0.25">
      <c r="A14" s="32" t="s">
        <v>10</v>
      </c>
      <c r="B14" s="30">
        <v>1243</v>
      </c>
      <c r="C14" s="30">
        <v>1352839.0758240891</v>
      </c>
      <c r="D14" s="31">
        <v>724</v>
      </c>
      <c r="E14" s="20"/>
      <c r="F14" s="59" t="s">
        <v>10</v>
      </c>
      <c r="G14" s="79">
        <v>1390</v>
      </c>
      <c r="H14" s="79">
        <v>1627427.2178019793</v>
      </c>
      <c r="I14" s="80">
        <v>715</v>
      </c>
      <c r="K14" s="8" t="s">
        <v>10</v>
      </c>
      <c r="L14" s="113">
        <v>-0.10575539568345327</v>
      </c>
      <c r="M14" s="113">
        <v>-0.1687252978039484</v>
      </c>
      <c r="N14" s="115">
        <v>1.2587412587412583E-2</v>
      </c>
    </row>
    <row r="15" spans="1:19" ht="13.5" thickBot="1" x14ac:dyDescent="0.25">
      <c r="A15" s="32" t="s">
        <v>11</v>
      </c>
      <c r="B15" s="30">
        <v>5188</v>
      </c>
      <c r="C15" s="30">
        <v>3844839.0440076143</v>
      </c>
      <c r="D15" s="31">
        <v>3647</v>
      </c>
      <c r="E15" s="20"/>
      <c r="F15" s="59" t="s">
        <v>11</v>
      </c>
      <c r="G15" s="79">
        <v>5397</v>
      </c>
      <c r="H15" s="79">
        <v>4582999.667830254</v>
      </c>
      <c r="I15" s="80">
        <v>3542</v>
      </c>
      <c r="K15" s="8" t="s">
        <v>11</v>
      </c>
      <c r="L15" s="113">
        <v>-3.8725217713544535E-2</v>
      </c>
      <c r="M15" s="113">
        <v>-0.16106495250350072</v>
      </c>
      <c r="N15" s="115">
        <v>2.9644268774703608E-2</v>
      </c>
    </row>
    <row r="16" spans="1:19" ht="13.5" thickBot="1" x14ac:dyDescent="0.25">
      <c r="A16" s="33" t="s">
        <v>12</v>
      </c>
      <c r="B16" s="34">
        <v>10313</v>
      </c>
      <c r="C16" s="34">
        <v>8851972.963313764</v>
      </c>
      <c r="D16" s="35">
        <v>6730</v>
      </c>
      <c r="E16" s="20"/>
      <c r="F16" s="60" t="s">
        <v>12</v>
      </c>
      <c r="G16" s="109">
        <v>11441</v>
      </c>
      <c r="H16" s="109">
        <v>10398261.414350227</v>
      </c>
      <c r="I16" s="110">
        <v>7009</v>
      </c>
      <c r="K16" s="9" t="s">
        <v>12</v>
      </c>
      <c r="L16" s="116">
        <v>-9.859278035136787E-2</v>
      </c>
      <c r="M16" s="116">
        <v>-0.14870644133859645</v>
      </c>
      <c r="N16" s="117">
        <v>-3.980596376087886E-2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15499</v>
      </c>
      <c r="C18" s="89">
        <v>16861703.766911674</v>
      </c>
      <c r="D18" s="89">
        <v>9721</v>
      </c>
      <c r="E18" s="20"/>
      <c r="F18" s="65" t="s">
        <v>13</v>
      </c>
      <c r="G18" s="66">
        <v>15158</v>
      </c>
      <c r="H18" s="66">
        <v>15975738.524593554</v>
      </c>
      <c r="I18" s="67">
        <v>9291</v>
      </c>
      <c r="K18" s="107" t="s">
        <v>13</v>
      </c>
      <c r="L18" s="108">
        <v>2.2496371552975347E-2</v>
      </c>
      <c r="M18" s="108">
        <v>5.5456919312633746E-2</v>
      </c>
      <c r="N18" s="120">
        <v>4.6281347540630735E-2</v>
      </c>
    </row>
    <row r="19" spans="1:19" ht="13.5" thickBot="1" x14ac:dyDescent="0.25">
      <c r="A19" s="38" t="s">
        <v>14</v>
      </c>
      <c r="B19" s="30">
        <v>940</v>
      </c>
      <c r="C19" s="30">
        <v>1653280.4699972535</v>
      </c>
      <c r="D19" s="31">
        <v>353</v>
      </c>
      <c r="E19" s="20"/>
      <c r="F19" s="68" t="s">
        <v>14</v>
      </c>
      <c r="G19" s="30">
        <v>680</v>
      </c>
      <c r="H19" s="30">
        <v>1212827.2000942994</v>
      </c>
      <c r="I19" s="31">
        <v>223</v>
      </c>
      <c r="K19" s="10" t="s">
        <v>14</v>
      </c>
      <c r="L19" s="154">
        <v>0.38235294117647056</v>
      </c>
      <c r="M19" s="154">
        <v>0.36316242731751736</v>
      </c>
      <c r="N19" s="155">
        <v>0.58295964125560529</v>
      </c>
    </row>
    <row r="20" spans="1:19" ht="13.5" thickBot="1" x14ac:dyDescent="0.25">
      <c r="A20" s="39" t="s">
        <v>15</v>
      </c>
      <c r="B20" s="30">
        <v>1325</v>
      </c>
      <c r="C20" s="30">
        <v>1197557.4100000001</v>
      </c>
      <c r="D20" s="31">
        <v>1050</v>
      </c>
      <c r="E20" s="20"/>
      <c r="F20" s="68" t="s">
        <v>15</v>
      </c>
      <c r="G20" s="30">
        <v>1368</v>
      </c>
      <c r="H20" s="30">
        <v>1225021.6599999999</v>
      </c>
      <c r="I20" s="31">
        <v>1130</v>
      </c>
      <c r="K20" s="11" t="s">
        <v>15</v>
      </c>
      <c r="L20" s="154">
        <v>-3.1432748538011701E-2</v>
      </c>
      <c r="M20" s="154">
        <v>-2.2419399506780735E-2</v>
      </c>
      <c r="N20" s="155">
        <v>-7.0796460176991149E-2</v>
      </c>
    </row>
    <row r="21" spans="1:19" ht="13.5" thickBot="1" x14ac:dyDescent="0.25">
      <c r="A21" s="40" t="s">
        <v>16</v>
      </c>
      <c r="B21" s="34">
        <v>13234</v>
      </c>
      <c r="C21" s="34">
        <v>14010865.886914421</v>
      </c>
      <c r="D21" s="35">
        <v>8318</v>
      </c>
      <c r="E21" s="20"/>
      <c r="F21" s="69" t="s">
        <v>16</v>
      </c>
      <c r="G21" s="34">
        <v>13110</v>
      </c>
      <c r="H21" s="34">
        <v>13537889.664499255</v>
      </c>
      <c r="I21" s="35">
        <v>7938</v>
      </c>
      <c r="K21" s="12" t="s">
        <v>16</v>
      </c>
      <c r="L21" s="156">
        <v>9.4584286803967021E-3</v>
      </c>
      <c r="M21" s="156">
        <v>3.4937219473391234E-2</v>
      </c>
      <c r="N21" s="157">
        <v>4.7871000251952678E-2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4390</v>
      </c>
      <c r="C23" s="85">
        <v>5153734.3410822907</v>
      </c>
      <c r="D23" s="85">
        <v>2710</v>
      </c>
      <c r="E23" s="20"/>
      <c r="F23" s="54" t="s">
        <v>17</v>
      </c>
      <c r="G23" s="51">
        <v>4472</v>
      </c>
      <c r="H23" s="51">
        <v>5846040.9816434365</v>
      </c>
      <c r="I23" s="55">
        <v>2479</v>
      </c>
      <c r="K23" s="101" t="s">
        <v>17</v>
      </c>
      <c r="L23" s="99">
        <v>-1.8336314847942736E-2</v>
      </c>
      <c r="M23" s="99">
        <v>-0.11842315897801403</v>
      </c>
      <c r="N23" s="99">
        <v>9.3182734973779713E-2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4390</v>
      </c>
      <c r="C24" s="34">
        <v>5153734.3410822907</v>
      </c>
      <c r="D24" s="35">
        <v>2710</v>
      </c>
      <c r="E24" s="20"/>
      <c r="F24" s="71" t="s">
        <v>18</v>
      </c>
      <c r="G24" s="61">
        <v>4472</v>
      </c>
      <c r="H24" s="61">
        <v>5846040.9816434365</v>
      </c>
      <c r="I24" s="62">
        <v>2479</v>
      </c>
      <c r="K24" s="13" t="s">
        <v>18</v>
      </c>
      <c r="L24" s="104">
        <v>-1.8336314847942736E-2</v>
      </c>
      <c r="M24" s="104">
        <v>-0.11842315897801403</v>
      </c>
      <c r="N24" s="105">
        <v>9.3182734973779713E-2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1712</v>
      </c>
      <c r="C26" s="85">
        <v>1108024.7248343276</v>
      </c>
      <c r="D26" s="85">
        <v>1671</v>
      </c>
      <c r="E26" s="20"/>
      <c r="F26" s="50" t="s">
        <v>19</v>
      </c>
      <c r="G26" s="51">
        <v>1827</v>
      </c>
      <c r="H26" s="51">
        <v>1093171.7995060349</v>
      </c>
      <c r="I26" s="55">
        <v>1467</v>
      </c>
      <c r="K26" s="98" t="s">
        <v>19</v>
      </c>
      <c r="L26" s="99">
        <v>-6.294471811713187E-2</v>
      </c>
      <c r="M26" s="99">
        <v>1.3587000080869327E-2</v>
      </c>
      <c r="N26" s="99">
        <v>0.13905930470347649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1712</v>
      </c>
      <c r="C27" s="34">
        <v>1108024.7248343276</v>
      </c>
      <c r="D27" s="35">
        <v>1671</v>
      </c>
      <c r="E27" s="20"/>
      <c r="F27" s="72" t="s">
        <v>20</v>
      </c>
      <c r="G27" s="61">
        <v>1827</v>
      </c>
      <c r="H27" s="61">
        <v>1093171.7995060349</v>
      </c>
      <c r="I27" s="62">
        <v>1467</v>
      </c>
      <c r="K27" s="14" t="s">
        <v>20</v>
      </c>
      <c r="L27" s="104">
        <v>-6.294471811713187E-2</v>
      </c>
      <c r="M27" s="104">
        <v>1.3587000080869327E-2</v>
      </c>
      <c r="N27" s="105">
        <v>0.13905930470347649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14328</v>
      </c>
      <c r="C29" s="85">
        <v>8154054.89462246</v>
      </c>
      <c r="D29" s="85">
        <v>11046</v>
      </c>
      <c r="E29" s="20"/>
      <c r="F29" s="50" t="s">
        <v>21</v>
      </c>
      <c r="G29" s="51">
        <v>14217</v>
      </c>
      <c r="H29" s="51">
        <v>7950324.8492509658</v>
      </c>
      <c r="I29" s="55">
        <v>10911</v>
      </c>
      <c r="K29" s="98" t="s">
        <v>21</v>
      </c>
      <c r="L29" s="99">
        <v>7.8075543363578248E-3</v>
      </c>
      <c r="M29" s="99">
        <v>2.5625373709187382E-2</v>
      </c>
      <c r="N29" s="99">
        <v>1.2372834753918038E-2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6093</v>
      </c>
      <c r="C30" s="30">
        <v>3759601.6647642902</v>
      </c>
      <c r="D30" s="31">
        <v>4674</v>
      </c>
      <c r="E30" s="20"/>
      <c r="F30" s="73" t="s">
        <v>22</v>
      </c>
      <c r="G30" s="57">
        <v>6029</v>
      </c>
      <c r="H30" s="57">
        <v>3780126.8301824471</v>
      </c>
      <c r="I30" s="58">
        <v>4486</v>
      </c>
      <c r="K30" s="15" t="s">
        <v>22</v>
      </c>
      <c r="L30" s="102">
        <v>1.061535909769451E-2</v>
      </c>
      <c r="M30" s="102">
        <v>-5.4297557569427113E-3</v>
      </c>
      <c r="N30" s="103">
        <v>4.1908158716005284E-2</v>
      </c>
    </row>
    <row r="31" spans="1:19" ht="13.5" thickBot="1" x14ac:dyDescent="0.25">
      <c r="A31" s="94" t="s">
        <v>23</v>
      </c>
      <c r="B31" s="34">
        <v>8235</v>
      </c>
      <c r="C31" s="34">
        <v>4394453.2298581703</v>
      </c>
      <c r="D31" s="35">
        <v>6372</v>
      </c>
      <c r="E31" s="20"/>
      <c r="F31" s="73" t="s">
        <v>23</v>
      </c>
      <c r="G31" s="74">
        <v>8188</v>
      </c>
      <c r="H31" s="74">
        <v>4170198.0190685187</v>
      </c>
      <c r="I31" s="75">
        <v>6425</v>
      </c>
      <c r="K31" s="16" t="s">
        <v>23</v>
      </c>
      <c r="L31" s="104">
        <v>5.740107474352607E-3</v>
      </c>
      <c r="M31" s="104">
        <v>5.3775674383861105E-2</v>
      </c>
      <c r="N31" s="105">
        <v>-8.2490272373541007E-3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9137</v>
      </c>
      <c r="C33" s="85">
        <v>8693581.7710772045</v>
      </c>
      <c r="D33" s="85">
        <v>5611</v>
      </c>
      <c r="E33" s="20"/>
      <c r="F33" s="54" t="s">
        <v>24</v>
      </c>
      <c r="G33" s="51">
        <v>8494</v>
      </c>
      <c r="H33" s="51">
        <v>7960493.313718114</v>
      </c>
      <c r="I33" s="55">
        <v>5180</v>
      </c>
      <c r="K33" s="101" t="s">
        <v>24</v>
      </c>
      <c r="L33" s="99">
        <v>7.5700494466682366E-2</v>
      </c>
      <c r="M33" s="99">
        <v>9.2090832624126095E-2</v>
      </c>
      <c r="N33" s="99">
        <v>8.3204633204633227E-2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9137</v>
      </c>
      <c r="C34" s="34">
        <v>8693581.7710772045</v>
      </c>
      <c r="D34" s="35">
        <v>5611</v>
      </c>
      <c r="E34" s="20"/>
      <c r="F34" s="71" t="s">
        <v>25</v>
      </c>
      <c r="G34" s="61">
        <v>8494</v>
      </c>
      <c r="H34" s="61">
        <v>7960493.313718114</v>
      </c>
      <c r="I34" s="62">
        <v>5180</v>
      </c>
      <c r="K34" s="13" t="s">
        <v>25</v>
      </c>
      <c r="L34" s="104">
        <v>7.5700494466682366E-2</v>
      </c>
      <c r="M34" s="104">
        <v>9.2090832624126095E-2</v>
      </c>
      <c r="N34" s="105">
        <v>8.3204633204633227E-2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11753</v>
      </c>
      <c r="C36" s="85">
        <v>12620012.29769903</v>
      </c>
      <c r="D36" s="85">
        <v>7810</v>
      </c>
      <c r="E36" s="20"/>
      <c r="F36" s="50" t="s">
        <v>26</v>
      </c>
      <c r="G36" s="51">
        <v>12440</v>
      </c>
      <c r="H36" s="51">
        <v>12834106.793313758</v>
      </c>
      <c r="I36" s="55">
        <v>8262</v>
      </c>
      <c r="K36" s="98" t="s">
        <v>26</v>
      </c>
      <c r="L36" s="99">
        <v>-5.5225080385852054E-2</v>
      </c>
      <c r="M36" s="99">
        <v>-1.6681682571495049E-2</v>
      </c>
      <c r="N36" s="114">
        <v>-5.4708303074316178E-2</v>
      </c>
    </row>
    <row r="37" spans="1:19" ht="13.5" thickBot="1" x14ac:dyDescent="0.25">
      <c r="A37" s="38" t="s">
        <v>27</v>
      </c>
      <c r="B37" s="30">
        <v>1004</v>
      </c>
      <c r="C37" s="30">
        <v>1241967.7692451489</v>
      </c>
      <c r="D37" s="30">
        <v>559</v>
      </c>
      <c r="E37" s="20"/>
      <c r="F37" s="73" t="s">
        <v>27</v>
      </c>
      <c r="G37" s="79">
        <v>1015</v>
      </c>
      <c r="H37" s="79">
        <v>1313943.4298246771</v>
      </c>
      <c r="I37" s="80">
        <v>554</v>
      </c>
      <c r="K37" s="10" t="s">
        <v>27</v>
      </c>
      <c r="L37" s="102">
        <v>-1.0837438423645374E-2</v>
      </c>
      <c r="M37" s="102">
        <v>-5.4778355708306359E-2</v>
      </c>
      <c r="N37" s="103">
        <v>9.0252707581226499E-3</v>
      </c>
    </row>
    <row r="38" spans="1:19" ht="13.5" thickBot="1" x14ac:dyDescent="0.25">
      <c r="A38" s="39" t="s">
        <v>28</v>
      </c>
      <c r="B38" s="30">
        <v>1154</v>
      </c>
      <c r="C38" s="30">
        <v>1795874.1564901581</v>
      </c>
      <c r="D38" s="30">
        <v>527</v>
      </c>
      <c r="E38" s="20"/>
      <c r="F38" s="68" t="s">
        <v>28</v>
      </c>
      <c r="G38" s="79">
        <v>1080</v>
      </c>
      <c r="H38" s="79">
        <v>1495058.94751709</v>
      </c>
      <c r="I38" s="80">
        <v>467</v>
      </c>
      <c r="K38" s="11" t="s">
        <v>28</v>
      </c>
      <c r="L38" s="113">
        <v>6.8518518518518423E-2</v>
      </c>
      <c r="M38" s="113">
        <v>0.2012062530863048</v>
      </c>
      <c r="N38" s="115">
        <v>0.12847965738758038</v>
      </c>
    </row>
    <row r="39" spans="1:19" ht="13.5" thickBot="1" x14ac:dyDescent="0.25">
      <c r="A39" s="39" t="s">
        <v>29</v>
      </c>
      <c r="B39" s="30">
        <v>929</v>
      </c>
      <c r="C39" s="30">
        <v>1171751.2127200889</v>
      </c>
      <c r="D39" s="30">
        <v>602</v>
      </c>
      <c r="E39" s="20"/>
      <c r="F39" s="68" t="s">
        <v>29</v>
      </c>
      <c r="G39" s="79">
        <v>999</v>
      </c>
      <c r="H39" s="79">
        <v>1190613.9003045461</v>
      </c>
      <c r="I39" s="80">
        <v>695</v>
      </c>
      <c r="K39" s="11" t="s">
        <v>29</v>
      </c>
      <c r="L39" s="113">
        <v>-7.0070070070070045E-2</v>
      </c>
      <c r="M39" s="113">
        <v>-1.5842824932274291E-2</v>
      </c>
      <c r="N39" s="115">
        <v>-0.13381294964028778</v>
      </c>
    </row>
    <row r="40" spans="1:19" ht="13.5" thickBot="1" x14ac:dyDescent="0.25">
      <c r="A40" s="39" t="s">
        <v>30</v>
      </c>
      <c r="B40" s="30">
        <v>5345</v>
      </c>
      <c r="C40" s="30">
        <v>5525900.9266228033</v>
      </c>
      <c r="D40" s="30">
        <v>3937</v>
      </c>
      <c r="E40" s="20"/>
      <c r="F40" s="68" t="s">
        <v>30</v>
      </c>
      <c r="G40" s="79">
        <v>6526</v>
      </c>
      <c r="H40" s="79">
        <v>5885748.4001526814</v>
      </c>
      <c r="I40" s="80">
        <v>4689</v>
      </c>
      <c r="K40" s="11" t="s">
        <v>30</v>
      </c>
      <c r="L40" s="113">
        <v>-0.18096843395648177</v>
      </c>
      <c r="M40" s="113">
        <v>-6.1138779483088879E-2</v>
      </c>
      <c r="N40" s="115">
        <v>-0.16037534655576879</v>
      </c>
    </row>
    <row r="41" spans="1:19" ht="13.5" thickBot="1" x14ac:dyDescent="0.25">
      <c r="A41" s="40" t="s">
        <v>31</v>
      </c>
      <c r="B41" s="34">
        <v>3321</v>
      </c>
      <c r="C41" s="34">
        <v>2884518.232620832</v>
      </c>
      <c r="D41" s="35">
        <v>2185</v>
      </c>
      <c r="E41" s="20"/>
      <c r="F41" s="69" t="s">
        <v>31</v>
      </c>
      <c r="G41" s="79">
        <v>2820</v>
      </c>
      <c r="H41" s="79">
        <v>2948742.1155147641</v>
      </c>
      <c r="I41" s="80">
        <v>1857</v>
      </c>
      <c r="K41" s="12" t="s">
        <v>31</v>
      </c>
      <c r="L41" s="118">
        <v>0.17765957446808511</v>
      </c>
      <c r="M41" s="118">
        <v>-2.1780094826203689E-2</v>
      </c>
      <c r="N41" s="119">
        <v>0.17662897145934298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21268</v>
      </c>
      <c r="C43" s="85">
        <v>19882258.249818638</v>
      </c>
      <c r="D43" s="85">
        <v>14516</v>
      </c>
      <c r="E43" s="20"/>
      <c r="F43" s="50" t="s">
        <v>32</v>
      </c>
      <c r="G43" s="51">
        <v>21942</v>
      </c>
      <c r="H43" s="51">
        <v>20844669.976072565</v>
      </c>
      <c r="I43" s="55">
        <v>14362</v>
      </c>
      <c r="K43" s="98" t="s">
        <v>32</v>
      </c>
      <c r="L43" s="99">
        <v>-3.0717345729650902E-2</v>
      </c>
      <c r="M43" s="99">
        <v>-4.6170638698462052E-2</v>
      </c>
      <c r="N43" s="99">
        <v>1.0722740565380917E-2</v>
      </c>
    </row>
    <row r="44" spans="1:19" ht="13.5" thickBot="1" x14ac:dyDescent="0.25">
      <c r="A44" s="38" t="s">
        <v>33</v>
      </c>
      <c r="B44" s="30">
        <v>1137</v>
      </c>
      <c r="C44" s="30">
        <v>683587.29749999999</v>
      </c>
      <c r="D44" s="31">
        <v>895</v>
      </c>
      <c r="E44" s="20"/>
      <c r="F44" s="76" t="s">
        <v>33</v>
      </c>
      <c r="G44" s="30">
        <v>823</v>
      </c>
      <c r="H44" s="30">
        <v>563497.1</v>
      </c>
      <c r="I44" s="31">
        <v>610</v>
      </c>
      <c r="K44" s="10" t="s">
        <v>33</v>
      </c>
      <c r="L44" s="152">
        <v>0.38153098420413123</v>
      </c>
      <c r="M44" s="152">
        <v>0.21311591044567924</v>
      </c>
      <c r="N44" s="153">
        <v>0.46721311475409832</v>
      </c>
    </row>
    <row r="45" spans="1:19" ht="13.5" thickBot="1" x14ac:dyDescent="0.25">
      <c r="A45" s="39" t="s">
        <v>34</v>
      </c>
      <c r="B45" s="30">
        <v>2835</v>
      </c>
      <c r="C45" s="30">
        <v>3515968.8606732097</v>
      </c>
      <c r="D45" s="31">
        <v>1847</v>
      </c>
      <c r="E45" s="20"/>
      <c r="F45" s="77" t="s">
        <v>34</v>
      </c>
      <c r="G45" s="30">
        <v>3585</v>
      </c>
      <c r="H45" s="30">
        <v>4478270.2051053494</v>
      </c>
      <c r="I45" s="31">
        <v>2208</v>
      </c>
      <c r="K45" s="11" t="s">
        <v>34</v>
      </c>
      <c r="L45" s="154">
        <v>-0.20920502092050208</v>
      </c>
      <c r="M45" s="154">
        <v>-0.21488237653348607</v>
      </c>
      <c r="N45" s="155">
        <v>-0.16349637681159424</v>
      </c>
    </row>
    <row r="46" spans="1:19" ht="13.5" thickBot="1" x14ac:dyDescent="0.25">
      <c r="A46" s="39" t="s">
        <v>35</v>
      </c>
      <c r="B46" s="30">
        <v>798</v>
      </c>
      <c r="C46" s="30">
        <v>622140.719736567</v>
      </c>
      <c r="D46" s="31">
        <v>574</v>
      </c>
      <c r="E46" s="20"/>
      <c r="F46" s="77" t="s">
        <v>35</v>
      </c>
      <c r="G46" s="30">
        <v>911</v>
      </c>
      <c r="H46" s="30">
        <v>816278.92893016804</v>
      </c>
      <c r="I46" s="31">
        <v>569</v>
      </c>
      <c r="K46" s="11" t="s">
        <v>35</v>
      </c>
      <c r="L46" s="154">
        <v>-0.12403951701427007</v>
      </c>
      <c r="M46" s="154">
        <v>-0.23783317480464994</v>
      </c>
      <c r="N46" s="155">
        <v>8.7873462214411724E-3</v>
      </c>
    </row>
    <row r="47" spans="1:19" ht="13.5" thickBot="1" x14ac:dyDescent="0.25">
      <c r="A47" s="39" t="s">
        <v>36</v>
      </c>
      <c r="B47" s="30">
        <v>5101</v>
      </c>
      <c r="C47" s="30">
        <v>5066376.2616686653</v>
      </c>
      <c r="D47" s="31">
        <v>3389</v>
      </c>
      <c r="E47" s="20"/>
      <c r="F47" s="77" t="s">
        <v>36</v>
      </c>
      <c r="G47" s="30">
        <v>5061</v>
      </c>
      <c r="H47" s="30">
        <v>4880787.8116929391</v>
      </c>
      <c r="I47" s="31">
        <v>3410</v>
      </c>
      <c r="K47" s="11" t="s">
        <v>36</v>
      </c>
      <c r="L47" s="154">
        <v>7.9035763683066307E-3</v>
      </c>
      <c r="M47" s="154">
        <v>3.8024281557807349E-2</v>
      </c>
      <c r="N47" s="155">
        <v>-6.1583577712609472E-3</v>
      </c>
    </row>
    <row r="48" spans="1:19" ht="13.5" thickBot="1" x14ac:dyDescent="0.25">
      <c r="A48" s="39" t="s">
        <v>37</v>
      </c>
      <c r="B48" s="30">
        <v>1329</v>
      </c>
      <c r="C48" s="30">
        <v>1415676.4193086019</v>
      </c>
      <c r="D48" s="31">
        <v>758</v>
      </c>
      <c r="E48" s="20"/>
      <c r="F48" s="77" t="s">
        <v>37</v>
      </c>
      <c r="G48" s="30">
        <v>1481</v>
      </c>
      <c r="H48" s="30">
        <v>1657089.7917040382</v>
      </c>
      <c r="I48" s="31">
        <v>735</v>
      </c>
      <c r="K48" s="11" t="s">
        <v>37</v>
      </c>
      <c r="L48" s="154">
        <v>-0.10263335584064825</v>
      </c>
      <c r="M48" s="154">
        <v>-0.14568514850796543</v>
      </c>
      <c r="N48" s="155">
        <v>3.12925170068028E-2</v>
      </c>
    </row>
    <row r="49" spans="1:19" ht="13.5" thickBot="1" x14ac:dyDescent="0.25">
      <c r="A49" s="39" t="s">
        <v>38</v>
      </c>
      <c r="B49" s="30">
        <v>2381</v>
      </c>
      <c r="C49" s="30">
        <v>1474297.9552702191</v>
      </c>
      <c r="D49" s="31">
        <v>1938</v>
      </c>
      <c r="E49" s="20"/>
      <c r="F49" s="77" t="s">
        <v>38</v>
      </c>
      <c r="G49" s="30">
        <v>2314</v>
      </c>
      <c r="H49" s="30">
        <v>1543741.6757578552</v>
      </c>
      <c r="I49" s="31">
        <v>1790</v>
      </c>
      <c r="K49" s="11" t="s">
        <v>38</v>
      </c>
      <c r="L49" s="154">
        <v>2.8954191875540269E-2</v>
      </c>
      <c r="M49" s="154">
        <v>-4.498402911455035E-2</v>
      </c>
      <c r="N49" s="155">
        <v>8.268156424581008E-2</v>
      </c>
    </row>
    <row r="50" spans="1:19" ht="13.5" thickBot="1" x14ac:dyDescent="0.25">
      <c r="A50" s="39" t="s">
        <v>39</v>
      </c>
      <c r="B50" s="30">
        <v>466</v>
      </c>
      <c r="C50" s="30">
        <v>851513.35058775404</v>
      </c>
      <c r="D50" s="31">
        <v>201</v>
      </c>
      <c r="E50" s="20"/>
      <c r="F50" s="77" t="s">
        <v>39</v>
      </c>
      <c r="G50" s="30">
        <v>540</v>
      </c>
      <c r="H50" s="30">
        <v>732461.86013656599</v>
      </c>
      <c r="I50" s="31">
        <v>320</v>
      </c>
      <c r="K50" s="11" t="s">
        <v>39</v>
      </c>
      <c r="L50" s="154">
        <v>-0.13703703703703707</v>
      </c>
      <c r="M50" s="154">
        <v>0.16253609495652266</v>
      </c>
      <c r="N50" s="155">
        <v>-0.37187499999999996</v>
      </c>
    </row>
    <row r="51" spans="1:19" ht="13.5" thickBot="1" x14ac:dyDescent="0.25">
      <c r="A51" s="39" t="s">
        <v>40</v>
      </c>
      <c r="B51" s="30">
        <v>6149</v>
      </c>
      <c r="C51" s="30">
        <v>5321510.5350736184</v>
      </c>
      <c r="D51" s="31">
        <v>4125</v>
      </c>
      <c r="E51" s="20"/>
      <c r="F51" s="77" t="s">
        <v>40</v>
      </c>
      <c r="G51" s="30">
        <v>6208</v>
      </c>
      <c r="H51" s="30">
        <v>5308076.8227456491</v>
      </c>
      <c r="I51" s="31">
        <v>3978</v>
      </c>
      <c r="K51" s="11" t="s">
        <v>40</v>
      </c>
      <c r="L51" s="154">
        <v>-9.503865979381465E-3</v>
      </c>
      <c r="M51" s="154">
        <v>2.530805935287983E-3</v>
      </c>
      <c r="N51" s="155">
        <v>3.6953242835595868E-2</v>
      </c>
    </row>
    <row r="52" spans="1:19" ht="13.5" thickBot="1" x14ac:dyDescent="0.25">
      <c r="A52" s="40" t="s">
        <v>41</v>
      </c>
      <c r="B52" s="34">
        <v>1072</v>
      </c>
      <c r="C52" s="34">
        <v>931186.85</v>
      </c>
      <c r="D52" s="35">
        <v>789</v>
      </c>
      <c r="E52" s="20"/>
      <c r="F52" s="78" t="s">
        <v>41</v>
      </c>
      <c r="G52" s="34">
        <v>1019</v>
      </c>
      <c r="H52" s="34">
        <v>864465.78</v>
      </c>
      <c r="I52" s="35">
        <v>742</v>
      </c>
      <c r="K52" s="12" t="s">
        <v>41</v>
      </c>
      <c r="L52" s="156">
        <v>5.201177625122666E-2</v>
      </c>
      <c r="M52" s="156">
        <v>7.718185212606099E-2</v>
      </c>
      <c r="N52" s="157">
        <v>6.334231805929913E-2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66540</v>
      </c>
      <c r="C54" s="85">
        <v>79568175.672952637</v>
      </c>
      <c r="D54" s="85">
        <v>41885</v>
      </c>
      <c r="E54" s="20"/>
      <c r="F54" s="50" t="s">
        <v>42</v>
      </c>
      <c r="G54" s="51">
        <v>67387</v>
      </c>
      <c r="H54" s="51">
        <v>83732172.284224883</v>
      </c>
      <c r="I54" s="55">
        <v>38900</v>
      </c>
      <c r="K54" s="98" t="s">
        <v>42</v>
      </c>
      <c r="L54" s="99">
        <v>-1.2569189903097078E-2</v>
      </c>
      <c r="M54" s="99">
        <v>-4.972994844965628E-2</v>
      </c>
      <c r="N54" s="99">
        <v>7.6735218508997338E-2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53472</v>
      </c>
      <c r="C55" s="30">
        <v>64280316.835686676</v>
      </c>
      <c r="D55" s="31">
        <v>34211</v>
      </c>
      <c r="E55" s="20"/>
      <c r="F55" s="73" t="s">
        <v>43</v>
      </c>
      <c r="G55" s="57">
        <v>54682</v>
      </c>
      <c r="H55" s="57">
        <v>68915497.488751963</v>
      </c>
      <c r="I55" s="58">
        <v>31722</v>
      </c>
      <c r="K55" s="10" t="s">
        <v>43</v>
      </c>
      <c r="L55" s="102">
        <v>-2.2127939724223666E-2</v>
      </c>
      <c r="M55" s="102">
        <v>-6.7258901436818563E-2</v>
      </c>
      <c r="N55" s="103">
        <v>7.8462896412584415E-2</v>
      </c>
    </row>
    <row r="56" spans="1:19" ht="13.5" thickBot="1" x14ac:dyDescent="0.25">
      <c r="A56" s="39" t="s">
        <v>44</v>
      </c>
      <c r="B56" s="30">
        <v>3517</v>
      </c>
      <c r="C56" s="30">
        <v>3796516.0313030602</v>
      </c>
      <c r="D56" s="31">
        <v>2298</v>
      </c>
      <c r="E56" s="20"/>
      <c r="F56" s="68" t="s">
        <v>44</v>
      </c>
      <c r="G56" s="79">
        <v>3333</v>
      </c>
      <c r="H56" s="79">
        <v>3599282.4094318319</v>
      </c>
      <c r="I56" s="80">
        <v>2175</v>
      </c>
      <c r="K56" s="11" t="s">
        <v>44</v>
      </c>
      <c r="L56" s="102">
        <v>5.5205520552055187E-2</v>
      </c>
      <c r="M56" s="102">
        <v>5.4798040118881008E-2</v>
      </c>
      <c r="N56" s="103">
        <v>5.655172413793097E-2</v>
      </c>
    </row>
    <row r="57" spans="1:19" ht="13.5" thickBot="1" x14ac:dyDescent="0.25">
      <c r="A57" s="39" t="s">
        <v>45</v>
      </c>
      <c r="B57" s="30">
        <v>2001</v>
      </c>
      <c r="C57" s="30">
        <v>2885159.1916475198</v>
      </c>
      <c r="D57" s="31">
        <v>846</v>
      </c>
      <c r="E57" s="20"/>
      <c r="F57" s="68" t="s">
        <v>45</v>
      </c>
      <c r="G57" s="79">
        <v>2288</v>
      </c>
      <c r="H57" s="79">
        <v>2962734.4107535267</v>
      </c>
      <c r="I57" s="80">
        <v>834</v>
      </c>
      <c r="K57" s="11" t="s">
        <v>45</v>
      </c>
      <c r="L57" s="102">
        <v>-0.12543706293706292</v>
      </c>
      <c r="M57" s="102">
        <v>-2.6183656160484792E-2</v>
      </c>
      <c r="N57" s="103">
        <v>1.4388489208633004E-2</v>
      </c>
    </row>
    <row r="58" spans="1:19" ht="13.5" thickBot="1" x14ac:dyDescent="0.25">
      <c r="A58" s="40" t="s">
        <v>46</v>
      </c>
      <c r="B58" s="34">
        <v>7550</v>
      </c>
      <c r="C58" s="34">
        <v>8606183.614315372</v>
      </c>
      <c r="D58" s="35">
        <v>4530</v>
      </c>
      <c r="E58" s="20"/>
      <c r="F58" s="69" t="s">
        <v>46</v>
      </c>
      <c r="G58" s="74">
        <v>7084</v>
      </c>
      <c r="H58" s="74">
        <v>8254657.9752875511</v>
      </c>
      <c r="I58" s="75">
        <v>4169</v>
      </c>
      <c r="K58" s="12" t="s">
        <v>46</v>
      </c>
      <c r="L58" s="104">
        <v>6.5782044042913546E-2</v>
      </c>
      <c r="M58" s="104">
        <v>4.2585124675087016E-2</v>
      </c>
      <c r="N58" s="105">
        <v>8.6591508755097246E-2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34023</v>
      </c>
      <c r="C60" s="85">
        <v>26319235.022863284</v>
      </c>
      <c r="D60" s="85">
        <v>25044</v>
      </c>
      <c r="E60" s="20"/>
      <c r="F60" s="50" t="s">
        <v>47</v>
      </c>
      <c r="G60" s="51">
        <v>36696</v>
      </c>
      <c r="H60" s="51">
        <v>27571120.621079095</v>
      </c>
      <c r="I60" s="55">
        <v>26231</v>
      </c>
      <c r="K60" s="98" t="s">
        <v>47</v>
      </c>
      <c r="L60" s="99">
        <v>-7.2841726618705027E-2</v>
      </c>
      <c r="M60" s="99">
        <v>-4.5405684281787928E-2</v>
      </c>
      <c r="N60" s="99">
        <v>-4.5251801303800798E-2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4828</v>
      </c>
      <c r="C61" s="30">
        <v>3548026.0597981429</v>
      </c>
      <c r="D61" s="31">
        <v>3804</v>
      </c>
      <c r="E61" s="20"/>
      <c r="F61" s="73" t="s">
        <v>48</v>
      </c>
      <c r="G61" s="57">
        <v>5057</v>
      </c>
      <c r="H61" s="57">
        <v>3436963.9324591858</v>
      </c>
      <c r="I61" s="58">
        <v>3354</v>
      </c>
      <c r="K61" s="10" t="s">
        <v>48</v>
      </c>
      <c r="L61" s="102">
        <v>-4.5283765078109606E-2</v>
      </c>
      <c r="M61" s="102">
        <v>3.231402177080489E-2</v>
      </c>
      <c r="N61" s="103">
        <v>0.13416815742397148</v>
      </c>
    </row>
    <row r="62" spans="1:19" ht="13.5" thickBot="1" x14ac:dyDescent="0.25">
      <c r="A62" s="39" t="s">
        <v>49</v>
      </c>
      <c r="B62" s="30">
        <v>2698</v>
      </c>
      <c r="C62" s="30">
        <v>3915599.2386245816</v>
      </c>
      <c r="D62" s="31">
        <v>1020</v>
      </c>
      <c r="E62" s="20"/>
      <c r="F62" s="68" t="s">
        <v>49</v>
      </c>
      <c r="G62" s="79">
        <v>3600</v>
      </c>
      <c r="H62" s="79">
        <v>5202938.3995222952</v>
      </c>
      <c r="I62" s="80">
        <v>1411</v>
      </c>
      <c r="K62" s="11" t="s">
        <v>49</v>
      </c>
      <c r="L62" s="102">
        <v>-0.25055555555555553</v>
      </c>
      <c r="M62" s="102">
        <v>-0.24742540888354736</v>
      </c>
      <c r="N62" s="103">
        <v>-0.27710843373493976</v>
      </c>
    </row>
    <row r="63" spans="1:19" ht="13.5" thickBot="1" x14ac:dyDescent="0.25">
      <c r="A63" s="40" t="s">
        <v>50</v>
      </c>
      <c r="B63" s="34">
        <v>26497</v>
      </c>
      <c r="C63" s="34">
        <v>18855609.72444056</v>
      </c>
      <c r="D63" s="35">
        <v>20220</v>
      </c>
      <c r="E63" s="20"/>
      <c r="F63" s="69" t="s">
        <v>50</v>
      </c>
      <c r="G63" s="74">
        <v>28039</v>
      </c>
      <c r="H63" s="74">
        <v>18931218.289097615</v>
      </c>
      <c r="I63" s="75">
        <v>21466</v>
      </c>
      <c r="K63" s="12" t="s">
        <v>50</v>
      </c>
      <c r="L63" s="104">
        <v>-5.499482863154892E-2</v>
      </c>
      <c r="M63" s="104">
        <v>-3.9938562591398385E-3</v>
      </c>
      <c r="N63" s="105">
        <v>-5.8045280909345021E-2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1886</v>
      </c>
      <c r="C65" s="85">
        <v>2021494.5381179759</v>
      </c>
      <c r="D65" s="85">
        <v>951</v>
      </c>
      <c r="E65" s="20"/>
      <c r="F65" s="50" t="s">
        <v>51</v>
      </c>
      <c r="G65" s="51">
        <v>1566</v>
      </c>
      <c r="H65" s="51">
        <v>1705285.7657884168</v>
      </c>
      <c r="I65" s="55">
        <v>765</v>
      </c>
      <c r="K65" s="98" t="s">
        <v>51</v>
      </c>
      <c r="L65" s="99">
        <v>0.20434227330779065</v>
      </c>
      <c r="M65" s="99">
        <v>0.1854286118334918</v>
      </c>
      <c r="N65" s="99">
        <v>0.24313725490196081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1039</v>
      </c>
      <c r="C66" s="30">
        <v>1113799.4357660289</v>
      </c>
      <c r="D66" s="31">
        <v>438</v>
      </c>
      <c r="E66" s="20"/>
      <c r="F66" s="73" t="s">
        <v>52</v>
      </c>
      <c r="G66" s="57">
        <v>900</v>
      </c>
      <c r="H66" s="57">
        <v>1012430.5145784001</v>
      </c>
      <c r="I66" s="58">
        <v>361</v>
      </c>
      <c r="K66" s="10" t="s">
        <v>52</v>
      </c>
      <c r="L66" s="102">
        <v>0.15444444444444438</v>
      </c>
      <c r="M66" s="102">
        <v>0.10012432431458396</v>
      </c>
      <c r="N66" s="103">
        <v>0.21329639889196672</v>
      </c>
    </row>
    <row r="67" spans="1:19" ht="13.5" thickBot="1" x14ac:dyDescent="0.25">
      <c r="A67" s="40" t="s">
        <v>53</v>
      </c>
      <c r="B67" s="34">
        <v>847</v>
      </c>
      <c r="C67" s="34">
        <v>907695.10235194699</v>
      </c>
      <c r="D67" s="35">
        <v>513</v>
      </c>
      <c r="E67" s="20"/>
      <c r="F67" s="69" t="s">
        <v>53</v>
      </c>
      <c r="G67" s="74">
        <v>666</v>
      </c>
      <c r="H67" s="74">
        <v>692855.2512100169</v>
      </c>
      <c r="I67" s="75">
        <v>404</v>
      </c>
      <c r="K67" s="12" t="s">
        <v>53</v>
      </c>
      <c r="L67" s="104">
        <v>0.27177177177177181</v>
      </c>
      <c r="M67" s="104">
        <v>0.31007898225023078</v>
      </c>
      <c r="N67" s="105">
        <v>0.26980198019801982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17984</v>
      </c>
      <c r="C69" s="85">
        <v>16959649.776732501</v>
      </c>
      <c r="D69" s="85">
        <v>10526</v>
      </c>
      <c r="E69" s="20"/>
      <c r="F69" s="50" t="s">
        <v>54</v>
      </c>
      <c r="G69" s="51">
        <v>18072</v>
      </c>
      <c r="H69" s="51">
        <v>16178469.676087955</v>
      </c>
      <c r="I69" s="55">
        <v>10539</v>
      </c>
      <c r="K69" s="98" t="s">
        <v>54</v>
      </c>
      <c r="L69" s="99">
        <v>-4.8694112439132686E-3</v>
      </c>
      <c r="M69" s="99">
        <v>4.8285166414666625E-2</v>
      </c>
      <c r="N69" s="99">
        <v>-1.2335136160925853E-3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7200</v>
      </c>
      <c r="C70" s="30">
        <v>6101706.6710084872</v>
      </c>
      <c r="D70" s="31">
        <v>4670</v>
      </c>
      <c r="E70" s="20"/>
      <c r="F70" s="73" t="s">
        <v>55</v>
      </c>
      <c r="G70" s="57">
        <v>8046</v>
      </c>
      <c r="H70" s="57">
        <v>5990486.0500972997</v>
      </c>
      <c r="I70" s="58">
        <v>5185</v>
      </c>
      <c r="K70" s="10" t="s">
        <v>55</v>
      </c>
      <c r="L70" s="102">
        <v>-0.10514541387024612</v>
      </c>
      <c r="M70" s="102">
        <v>1.8566209816877954E-2</v>
      </c>
      <c r="N70" s="103">
        <v>-9.9324975891996181E-2</v>
      </c>
    </row>
    <row r="71" spans="1:19" ht="13.5" thickBot="1" x14ac:dyDescent="0.25">
      <c r="A71" s="39" t="s">
        <v>56</v>
      </c>
      <c r="B71" s="30">
        <v>859</v>
      </c>
      <c r="C71" s="30">
        <v>1023615.4897547909</v>
      </c>
      <c r="D71" s="31">
        <v>425</v>
      </c>
      <c r="E71" s="20"/>
      <c r="F71" s="68" t="s">
        <v>56</v>
      </c>
      <c r="G71" s="79">
        <v>782</v>
      </c>
      <c r="H71" s="79">
        <v>787942.52952658699</v>
      </c>
      <c r="I71" s="80">
        <v>447</v>
      </c>
      <c r="K71" s="11" t="s">
        <v>56</v>
      </c>
      <c r="L71" s="102">
        <v>9.8465473145780136E-2</v>
      </c>
      <c r="M71" s="102">
        <v>0.29909917461848567</v>
      </c>
      <c r="N71" s="103">
        <v>-4.9217002237136431E-2</v>
      </c>
    </row>
    <row r="72" spans="1:19" ht="13.5" thickBot="1" x14ac:dyDescent="0.25">
      <c r="A72" s="39" t="s">
        <v>57</v>
      </c>
      <c r="B72" s="30">
        <v>1012</v>
      </c>
      <c r="C72" s="30">
        <v>936567.51031757402</v>
      </c>
      <c r="D72" s="31">
        <v>592</v>
      </c>
      <c r="E72" s="20"/>
      <c r="F72" s="68" t="s">
        <v>57</v>
      </c>
      <c r="G72" s="79">
        <v>908</v>
      </c>
      <c r="H72" s="79">
        <v>969415.30048541096</v>
      </c>
      <c r="I72" s="80">
        <v>496</v>
      </c>
      <c r="K72" s="11" t="s">
        <v>57</v>
      </c>
      <c r="L72" s="102">
        <v>0.11453744493392071</v>
      </c>
      <c r="M72" s="102">
        <v>-3.3884125979226076E-2</v>
      </c>
      <c r="N72" s="103">
        <v>0.19354838709677424</v>
      </c>
    </row>
    <row r="73" spans="1:19" ht="13.5" thickBot="1" x14ac:dyDescent="0.25">
      <c r="A73" s="40" t="s">
        <v>58</v>
      </c>
      <c r="B73" s="34">
        <v>8913</v>
      </c>
      <c r="C73" s="34">
        <v>8897760.1056516487</v>
      </c>
      <c r="D73" s="35">
        <v>4839</v>
      </c>
      <c r="E73" s="20"/>
      <c r="F73" s="69" t="s">
        <v>58</v>
      </c>
      <c r="G73" s="74">
        <v>8336</v>
      </c>
      <c r="H73" s="74">
        <v>8430625.7959786579</v>
      </c>
      <c r="I73" s="75">
        <v>4411</v>
      </c>
      <c r="K73" s="12" t="s">
        <v>58</v>
      </c>
      <c r="L73" s="104">
        <v>6.9217850287907945E-2</v>
      </c>
      <c r="M73" s="104">
        <v>5.5409209349062793E-2</v>
      </c>
      <c r="N73" s="105">
        <v>9.7030151892994798E-2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44029</v>
      </c>
      <c r="C75" s="85">
        <v>50236312.008936375</v>
      </c>
      <c r="D75" s="85">
        <v>28612</v>
      </c>
      <c r="E75" s="20"/>
      <c r="F75" s="50" t="s">
        <v>59</v>
      </c>
      <c r="G75" s="51">
        <v>45850</v>
      </c>
      <c r="H75" s="51">
        <v>47927569.19807741</v>
      </c>
      <c r="I75" s="55">
        <v>28727</v>
      </c>
      <c r="K75" s="98" t="s">
        <v>59</v>
      </c>
      <c r="L75" s="99">
        <v>-3.9716466739367462E-2</v>
      </c>
      <c r="M75" s="99">
        <v>4.8171498147908887E-2</v>
      </c>
      <c r="N75" s="99">
        <v>-4.0032025620496681E-3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44029</v>
      </c>
      <c r="C76" s="34">
        <v>50236312.008936375</v>
      </c>
      <c r="D76" s="35">
        <v>28612</v>
      </c>
      <c r="E76" s="20"/>
      <c r="F76" s="72" t="s">
        <v>60</v>
      </c>
      <c r="G76" s="61">
        <v>45850</v>
      </c>
      <c r="H76" s="61">
        <v>47927569.19807741</v>
      </c>
      <c r="I76" s="62">
        <v>28727</v>
      </c>
      <c r="K76" s="14" t="s">
        <v>60</v>
      </c>
      <c r="L76" s="104">
        <v>-3.9716466739367462E-2</v>
      </c>
      <c r="M76" s="104">
        <v>4.8171498147908887E-2</v>
      </c>
      <c r="N76" s="105">
        <v>-4.0032025620496681E-3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24504</v>
      </c>
      <c r="C78" s="85">
        <v>18618549.750566721</v>
      </c>
      <c r="D78" s="85">
        <v>20393</v>
      </c>
      <c r="E78" s="20"/>
      <c r="F78" s="50" t="s">
        <v>61</v>
      </c>
      <c r="G78" s="51">
        <v>20825</v>
      </c>
      <c r="H78" s="51">
        <v>16243017.879660757</v>
      </c>
      <c r="I78" s="55">
        <v>16611</v>
      </c>
      <c r="K78" s="98" t="s">
        <v>61</v>
      </c>
      <c r="L78" s="99">
        <v>0.17666266506602635</v>
      </c>
      <c r="M78" s="99">
        <v>0.14624941550304915</v>
      </c>
      <c r="N78" s="99">
        <v>0.22768045271205817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24504</v>
      </c>
      <c r="C79" s="34">
        <v>18618549.750566721</v>
      </c>
      <c r="D79" s="35">
        <v>20393</v>
      </c>
      <c r="E79" s="20"/>
      <c r="F79" s="72" t="s">
        <v>62</v>
      </c>
      <c r="G79" s="61">
        <v>20825</v>
      </c>
      <c r="H79" s="61">
        <v>16243017.879660757</v>
      </c>
      <c r="I79" s="62">
        <v>16611</v>
      </c>
      <c r="K79" s="14" t="s">
        <v>62</v>
      </c>
      <c r="L79" s="104">
        <v>0.17666266506602635</v>
      </c>
      <c r="M79" s="104">
        <v>0.14624941550304915</v>
      </c>
      <c r="N79" s="105">
        <v>0.22768045271205817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10040</v>
      </c>
      <c r="C81" s="85">
        <v>11959505.283020049</v>
      </c>
      <c r="D81" s="85">
        <v>6532</v>
      </c>
      <c r="E81" s="20"/>
      <c r="F81" s="50" t="s">
        <v>63</v>
      </c>
      <c r="G81" s="51">
        <v>10352</v>
      </c>
      <c r="H81" s="51">
        <v>11679179.189421728</v>
      </c>
      <c r="I81" s="55">
        <v>6406</v>
      </c>
      <c r="K81" s="98" t="s">
        <v>63</v>
      </c>
      <c r="L81" s="99">
        <v>-3.0139103554868596E-2</v>
      </c>
      <c r="M81" s="99">
        <v>2.4002208464463326E-2</v>
      </c>
      <c r="N81" s="99">
        <v>1.9669060256009896E-2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10040</v>
      </c>
      <c r="C82" s="34">
        <v>11959505.283020049</v>
      </c>
      <c r="D82" s="35">
        <v>6532</v>
      </c>
      <c r="E82" s="20"/>
      <c r="F82" s="72" t="s">
        <v>64</v>
      </c>
      <c r="G82" s="61">
        <v>10352</v>
      </c>
      <c r="H82" s="61">
        <v>11679179.189421728</v>
      </c>
      <c r="I82" s="62">
        <v>6406</v>
      </c>
      <c r="K82" s="14" t="s">
        <v>64</v>
      </c>
      <c r="L82" s="104">
        <v>-3.0139103554868596E-2</v>
      </c>
      <c r="M82" s="104">
        <v>2.4002208464463326E-2</v>
      </c>
      <c r="N82" s="105">
        <v>1.9669060256009896E-2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16379</v>
      </c>
      <c r="C84" s="85">
        <v>16055149.364895348</v>
      </c>
      <c r="D84" s="85">
        <v>11931</v>
      </c>
      <c r="E84" s="20"/>
      <c r="F84" s="50" t="s">
        <v>65</v>
      </c>
      <c r="G84" s="51">
        <v>15677</v>
      </c>
      <c r="H84" s="51">
        <v>15712786.845987715</v>
      </c>
      <c r="I84" s="55">
        <v>11135</v>
      </c>
      <c r="K84" s="98" t="s">
        <v>65</v>
      </c>
      <c r="L84" s="99">
        <v>4.4778975569305324E-2</v>
      </c>
      <c r="M84" s="99">
        <v>2.1788784017970464E-2</v>
      </c>
      <c r="N84" s="99">
        <v>7.148630444544235E-2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3784</v>
      </c>
      <c r="C85" s="30">
        <v>3972794.4483037111</v>
      </c>
      <c r="D85" s="31">
        <v>2400</v>
      </c>
      <c r="E85" s="20"/>
      <c r="F85" s="73" t="s">
        <v>66</v>
      </c>
      <c r="G85" s="57">
        <v>3409</v>
      </c>
      <c r="H85" s="57">
        <v>4082318.8187740557</v>
      </c>
      <c r="I85" s="58">
        <v>2046</v>
      </c>
      <c r="K85" s="10" t="s">
        <v>66</v>
      </c>
      <c r="L85" s="102">
        <v>0.11000293341155754</v>
      </c>
      <c r="M85" s="102">
        <v>-2.6828960532591428E-2</v>
      </c>
      <c r="N85" s="103">
        <v>0.17302052785923761</v>
      </c>
    </row>
    <row r="86" spans="1:19" ht="13.5" thickBot="1" x14ac:dyDescent="0.25">
      <c r="A86" s="39" t="s">
        <v>67</v>
      </c>
      <c r="B86" s="30">
        <v>2665</v>
      </c>
      <c r="C86" s="30">
        <v>2775541.2183841509</v>
      </c>
      <c r="D86" s="31">
        <v>1983</v>
      </c>
      <c r="E86" s="20"/>
      <c r="F86" s="68" t="s">
        <v>67</v>
      </c>
      <c r="G86" s="79">
        <v>2730</v>
      </c>
      <c r="H86" s="79">
        <v>3052755.948124127</v>
      </c>
      <c r="I86" s="80">
        <v>1996</v>
      </c>
      <c r="K86" s="11" t="s">
        <v>67</v>
      </c>
      <c r="L86" s="102">
        <v>-2.3809523809523836E-2</v>
      </c>
      <c r="M86" s="102">
        <v>-9.0808022144816536E-2</v>
      </c>
      <c r="N86" s="103">
        <v>-6.5130260521042427E-3</v>
      </c>
    </row>
    <row r="87" spans="1:19" ht="13.5" thickBot="1" x14ac:dyDescent="0.25">
      <c r="A87" s="40" t="s">
        <v>68</v>
      </c>
      <c r="B87" s="34">
        <v>9930</v>
      </c>
      <c r="C87" s="34">
        <v>9306813.6982074864</v>
      </c>
      <c r="D87" s="35">
        <v>7548</v>
      </c>
      <c r="E87" s="20"/>
      <c r="F87" s="69" t="s">
        <v>68</v>
      </c>
      <c r="G87" s="74">
        <v>9538</v>
      </c>
      <c r="H87" s="74">
        <v>8577712.0790895317</v>
      </c>
      <c r="I87" s="75">
        <v>7093</v>
      </c>
      <c r="K87" s="12" t="s">
        <v>68</v>
      </c>
      <c r="L87" s="104">
        <v>4.1098762843363446E-2</v>
      </c>
      <c r="M87" s="104">
        <v>8.499954444674529E-2</v>
      </c>
      <c r="N87" s="105">
        <v>6.4147751304102663E-2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2650</v>
      </c>
      <c r="C89" s="85">
        <v>3029750.6805572095</v>
      </c>
      <c r="D89" s="85">
        <v>1670</v>
      </c>
      <c r="E89" s="20"/>
      <c r="F89" s="54" t="s">
        <v>69</v>
      </c>
      <c r="G89" s="51">
        <v>2421</v>
      </c>
      <c r="H89" s="51">
        <v>2418083.5883817598</v>
      </c>
      <c r="I89" s="55">
        <v>1626</v>
      </c>
      <c r="K89" s="101" t="s">
        <v>69</v>
      </c>
      <c r="L89" s="99">
        <v>9.4589012804626282E-2</v>
      </c>
      <c r="M89" s="99">
        <v>0.25295531350295142</v>
      </c>
      <c r="N89" s="99">
        <v>2.7060270602706105E-2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2650</v>
      </c>
      <c r="C90" s="34">
        <v>3029750.6805572095</v>
      </c>
      <c r="D90" s="35">
        <v>1670</v>
      </c>
      <c r="E90" s="20"/>
      <c r="F90" s="71" t="s">
        <v>70</v>
      </c>
      <c r="G90" s="61">
        <v>2421</v>
      </c>
      <c r="H90" s="61">
        <v>2418083.5883817598</v>
      </c>
      <c r="I90" s="62">
        <v>1626</v>
      </c>
      <c r="K90" s="13" t="s">
        <v>70</v>
      </c>
      <c r="L90" s="104">
        <v>9.4589012804626282E-2</v>
      </c>
      <c r="M90" s="104">
        <v>0.25295531350295142</v>
      </c>
      <c r="N90" s="105">
        <v>2.7060270602706105E-2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</sheetPr>
  <dimension ref="A1:T92"/>
  <sheetViews>
    <sheetView zoomScaleNormal="100" workbookViewId="0">
      <selection activeCell="J14" sqref="J14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8" x14ac:dyDescent="0.2">
      <c r="A2" s="25" t="s">
        <v>80</v>
      </c>
      <c r="B2" s="26" t="s">
        <v>96</v>
      </c>
      <c r="C2" s="25"/>
      <c r="D2" s="25"/>
      <c r="F2" s="44" t="s">
        <v>80</v>
      </c>
      <c r="G2" s="45" t="s">
        <v>91</v>
      </c>
      <c r="K2" s="1" t="s">
        <v>80</v>
      </c>
      <c r="L2" s="3"/>
      <c r="M2" s="1" t="s">
        <v>97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975204</v>
      </c>
      <c r="C6" s="85">
        <v>957369921.87017453</v>
      </c>
      <c r="D6" s="85">
        <v>675746</v>
      </c>
      <c r="E6" s="20"/>
      <c r="F6" s="50" t="s">
        <v>1</v>
      </c>
      <c r="G6" s="51">
        <v>970875</v>
      </c>
      <c r="H6" s="51">
        <v>946985571.43785894</v>
      </c>
      <c r="I6" s="51">
        <v>650366</v>
      </c>
      <c r="K6" s="98" t="s">
        <v>1</v>
      </c>
      <c r="L6" s="99">
        <v>4.4588644264194066E-3</v>
      </c>
      <c r="M6" s="99">
        <v>1.0965690233852632E-2</v>
      </c>
      <c r="N6" s="99">
        <v>3.9024180230823768E-2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99647</v>
      </c>
      <c r="C8" s="87">
        <v>77448865.967331856</v>
      </c>
      <c r="D8" s="87">
        <v>69360</v>
      </c>
      <c r="E8" s="20"/>
      <c r="F8" s="54" t="s">
        <v>4</v>
      </c>
      <c r="G8" s="51">
        <v>98328</v>
      </c>
      <c r="H8" s="51">
        <v>82759910.926861927</v>
      </c>
      <c r="I8" s="55">
        <v>65953</v>
      </c>
      <c r="K8" s="101" t="s">
        <v>4</v>
      </c>
      <c r="L8" s="99">
        <v>1.3414286876576309E-2</v>
      </c>
      <c r="M8" s="99">
        <v>-6.4174126096192219E-2</v>
      </c>
      <c r="N8" s="99">
        <v>5.1657998877988831E-2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8035</v>
      </c>
      <c r="C9" s="30">
        <v>7134000.4163004356</v>
      </c>
      <c r="D9" s="31">
        <v>4399</v>
      </c>
      <c r="E9" s="21"/>
      <c r="F9" s="56" t="s">
        <v>5</v>
      </c>
      <c r="G9" s="57">
        <v>7954</v>
      </c>
      <c r="H9" s="57">
        <v>6149523.3454651898</v>
      </c>
      <c r="I9" s="58">
        <v>4540</v>
      </c>
      <c r="K9" s="7" t="s">
        <v>5</v>
      </c>
      <c r="L9" s="102">
        <v>1.0183555443801895E-2</v>
      </c>
      <c r="M9" s="102">
        <v>0.16008998023582155</v>
      </c>
      <c r="N9" s="102">
        <v>-3.1057268722466946E-2</v>
      </c>
    </row>
    <row r="10" spans="1:18" ht="13.5" thickBot="1" x14ac:dyDescent="0.25">
      <c r="A10" s="32" t="s">
        <v>6</v>
      </c>
      <c r="B10" s="30">
        <v>15313</v>
      </c>
      <c r="C10" s="30">
        <v>11403574.461550048</v>
      </c>
      <c r="D10" s="31">
        <v>12817</v>
      </c>
      <c r="E10" s="20"/>
      <c r="F10" s="59" t="s">
        <v>6</v>
      </c>
      <c r="G10" s="79">
        <v>13004</v>
      </c>
      <c r="H10" s="79">
        <v>13053527.324831724</v>
      </c>
      <c r="I10" s="80">
        <v>9812</v>
      </c>
      <c r="K10" s="8" t="s">
        <v>6</v>
      </c>
      <c r="L10" s="113">
        <v>0.1775607505382959</v>
      </c>
      <c r="M10" s="113">
        <v>-0.12639900482247213</v>
      </c>
      <c r="N10" s="115">
        <v>0.30625764370158981</v>
      </c>
    </row>
    <row r="11" spans="1:18" ht="13.5" thickBot="1" x14ac:dyDescent="0.25">
      <c r="A11" s="32" t="s">
        <v>7</v>
      </c>
      <c r="B11" s="30">
        <v>5549</v>
      </c>
      <c r="C11" s="30">
        <v>4929498.5126086604</v>
      </c>
      <c r="D11" s="31">
        <v>3557</v>
      </c>
      <c r="E11" s="20"/>
      <c r="F11" s="59" t="s">
        <v>7</v>
      </c>
      <c r="G11" s="79">
        <v>5009</v>
      </c>
      <c r="H11" s="79">
        <v>5806774.8363149436</v>
      </c>
      <c r="I11" s="80">
        <v>2843</v>
      </c>
      <c r="K11" s="8" t="s">
        <v>7</v>
      </c>
      <c r="L11" s="113">
        <v>0.10780594929127574</v>
      </c>
      <c r="M11" s="113">
        <v>-0.15107806802149304</v>
      </c>
      <c r="N11" s="115">
        <v>0.25114315863524439</v>
      </c>
    </row>
    <row r="12" spans="1:18" ht="13.5" thickBot="1" x14ac:dyDescent="0.25">
      <c r="A12" s="32" t="s">
        <v>8</v>
      </c>
      <c r="B12" s="30">
        <v>8562</v>
      </c>
      <c r="C12" s="30">
        <v>6903053.1660039611</v>
      </c>
      <c r="D12" s="31">
        <v>5841</v>
      </c>
      <c r="E12" s="20"/>
      <c r="F12" s="59" t="s">
        <v>8</v>
      </c>
      <c r="G12" s="79">
        <v>6236</v>
      </c>
      <c r="H12" s="79">
        <v>4760205.5270715263</v>
      </c>
      <c r="I12" s="80">
        <v>4293</v>
      </c>
      <c r="K12" s="8" t="s">
        <v>8</v>
      </c>
      <c r="L12" s="113">
        <v>0.3729955099422706</v>
      </c>
      <c r="M12" s="113">
        <v>0.45015863847599724</v>
      </c>
      <c r="N12" s="115">
        <v>0.36058700209643613</v>
      </c>
    </row>
    <row r="13" spans="1:18" ht="13.5" thickBot="1" x14ac:dyDescent="0.25">
      <c r="A13" s="32" t="s">
        <v>9</v>
      </c>
      <c r="B13" s="30">
        <v>12781</v>
      </c>
      <c r="C13" s="30">
        <v>4304116.9099920653</v>
      </c>
      <c r="D13" s="31">
        <v>10350</v>
      </c>
      <c r="E13" s="20"/>
      <c r="F13" s="59" t="s">
        <v>9</v>
      </c>
      <c r="G13" s="79">
        <v>13488</v>
      </c>
      <c r="H13" s="79">
        <v>4959591.4396367269</v>
      </c>
      <c r="I13" s="80">
        <v>10838</v>
      </c>
      <c r="K13" s="8" t="s">
        <v>9</v>
      </c>
      <c r="L13" s="113">
        <v>-5.2416963226571744E-2</v>
      </c>
      <c r="M13" s="113">
        <v>-0.13216300931688696</v>
      </c>
      <c r="N13" s="115">
        <v>-4.5026757704373477E-2</v>
      </c>
    </row>
    <row r="14" spans="1:18" ht="13.5" thickBot="1" x14ac:dyDescent="0.25">
      <c r="A14" s="32" t="s">
        <v>10</v>
      </c>
      <c r="B14" s="30">
        <v>3757</v>
      </c>
      <c r="C14" s="30">
        <v>4379864.4502479201</v>
      </c>
      <c r="D14" s="31">
        <v>2403</v>
      </c>
      <c r="E14" s="20"/>
      <c r="F14" s="59" t="s">
        <v>10</v>
      </c>
      <c r="G14" s="79">
        <v>4103</v>
      </c>
      <c r="H14" s="79">
        <v>4926735.412264429</v>
      </c>
      <c r="I14" s="80">
        <v>2333</v>
      </c>
      <c r="K14" s="8" t="s">
        <v>10</v>
      </c>
      <c r="L14" s="113">
        <v>-8.4328540092615145E-2</v>
      </c>
      <c r="M14" s="113">
        <v>-0.11100067615872955</v>
      </c>
      <c r="N14" s="115">
        <v>3.0004286326618113E-2</v>
      </c>
    </row>
    <row r="15" spans="1:18" ht="13.5" thickBot="1" x14ac:dyDescent="0.25">
      <c r="A15" s="32" t="s">
        <v>11</v>
      </c>
      <c r="B15" s="30">
        <v>14888</v>
      </c>
      <c r="C15" s="30">
        <v>11917466.606720228</v>
      </c>
      <c r="D15" s="31">
        <v>9923</v>
      </c>
      <c r="E15" s="20"/>
      <c r="F15" s="59" t="s">
        <v>11</v>
      </c>
      <c r="G15" s="79">
        <v>14790</v>
      </c>
      <c r="H15" s="79">
        <v>13071179.676738586</v>
      </c>
      <c r="I15" s="80">
        <v>9501</v>
      </c>
      <c r="K15" s="8" t="s">
        <v>11</v>
      </c>
      <c r="L15" s="113">
        <v>6.6260987153481388E-3</v>
      </c>
      <c r="M15" s="113">
        <v>-8.8263882721427267E-2</v>
      </c>
      <c r="N15" s="115">
        <v>4.4416377223450265E-2</v>
      </c>
    </row>
    <row r="16" spans="1:18" ht="13.5" thickBot="1" x14ac:dyDescent="0.25">
      <c r="A16" s="33" t="s">
        <v>12</v>
      </c>
      <c r="B16" s="34">
        <v>30762</v>
      </c>
      <c r="C16" s="34">
        <v>26477291.443908535</v>
      </c>
      <c r="D16" s="35">
        <v>20070</v>
      </c>
      <c r="E16" s="20"/>
      <c r="F16" s="60" t="s">
        <v>12</v>
      </c>
      <c r="G16" s="109">
        <v>33744</v>
      </c>
      <c r="H16" s="109">
        <v>30032373.364538807</v>
      </c>
      <c r="I16" s="110">
        <v>21793</v>
      </c>
      <c r="K16" s="9" t="s">
        <v>12</v>
      </c>
      <c r="L16" s="116">
        <v>-8.837126600284495E-2</v>
      </c>
      <c r="M16" s="116">
        <v>-0.11837499079669778</v>
      </c>
      <c r="N16" s="117">
        <v>-7.9062084155462786E-2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44739</v>
      </c>
      <c r="C18" s="89">
        <v>47945817.387101315</v>
      </c>
      <c r="D18" s="89">
        <v>29973</v>
      </c>
      <c r="E18" s="20"/>
      <c r="F18" s="65" t="s">
        <v>13</v>
      </c>
      <c r="G18" s="66">
        <v>44483</v>
      </c>
      <c r="H18" s="66">
        <v>47014805.941344492</v>
      </c>
      <c r="I18" s="67">
        <v>28789</v>
      </c>
      <c r="K18" s="107" t="s">
        <v>13</v>
      </c>
      <c r="L18" s="108">
        <v>5.7550075309669158E-3</v>
      </c>
      <c r="M18" s="108">
        <v>1.9802515975889667E-2</v>
      </c>
      <c r="N18" s="120">
        <v>4.1126819271249504E-2</v>
      </c>
    </row>
    <row r="19" spans="1:18" ht="13.5" thickBot="1" x14ac:dyDescent="0.25">
      <c r="A19" s="38" t="s">
        <v>14</v>
      </c>
      <c r="B19" s="128">
        <v>2665</v>
      </c>
      <c r="C19" s="128">
        <v>4612153.8399093626</v>
      </c>
      <c r="D19" s="129">
        <v>1069</v>
      </c>
      <c r="E19" s="20"/>
      <c r="F19" s="68" t="s">
        <v>14</v>
      </c>
      <c r="G19" s="132">
        <v>1953</v>
      </c>
      <c r="H19" s="132">
        <v>3707974.0401571654</v>
      </c>
      <c r="I19" s="133">
        <v>715</v>
      </c>
      <c r="K19" s="10" t="s">
        <v>14</v>
      </c>
      <c r="L19" s="137">
        <v>0.36456733230926774</v>
      </c>
      <c r="M19" s="137">
        <v>0.24384739212302375</v>
      </c>
      <c r="N19" s="139">
        <v>0.49510489510489508</v>
      </c>
    </row>
    <row r="20" spans="1:18" ht="13.5" thickBot="1" x14ac:dyDescent="0.25">
      <c r="A20" s="39" t="s">
        <v>15</v>
      </c>
      <c r="B20" s="128">
        <v>3740</v>
      </c>
      <c r="C20" s="128">
        <v>3255799.6900000004</v>
      </c>
      <c r="D20" s="129">
        <v>2967</v>
      </c>
      <c r="E20" s="20"/>
      <c r="F20" s="68" t="s">
        <v>15</v>
      </c>
      <c r="G20" s="132">
        <v>3684</v>
      </c>
      <c r="H20" s="132">
        <v>3439689.34</v>
      </c>
      <c r="I20" s="133">
        <v>2968</v>
      </c>
      <c r="K20" s="11" t="s">
        <v>15</v>
      </c>
      <c r="L20" s="137">
        <v>1.5200868621064068E-2</v>
      </c>
      <c r="M20" s="137">
        <v>-5.346112157907823E-2</v>
      </c>
      <c r="N20" s="139">
        <v>-3.369272237196963E-4</v>
      </c>
    </row>
    <row r="21" spans="1:18" ht="13.5" thickBot="1" x14ac:dyDescent="0.25">
      <c r="A21" s="40" t="s">
        <v>16</v>
      </c>
      <c r="B21" s="130">
        <v>38334</v>
      </c>
      <c r="C21" s="130">
        <v>40077863.85719195</v>
      </c>
      <c r="D21" s="131">
        <v>25937</v>
      </c>
      <c r="E21" s="20"/>
      <c r="F21" s="69" t="s">
        <v>16</v>
      </c>
      <c r="G21" s="134">
        <v>38846</v>
      </c>
      <c r="H21" s="134">
        <v>39867142.561187327</v>
      </c>
      <c r="I21" s="135">
        <v>25106</v>
      </c>
      <c r="K21" s="12" t="s">
        <v>16</v>
      </c>
      <c r="L21" s="138">
        <v>-1.318025021881275E-2</v>
      </c>
      <c r="M21" s="138">
        <v>5.2855881426969731E-3</v>
      </c>
      <c r="N21" s="140">
        <v>3.3099657452401843E-2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13138</v>
      </c>
      <c r="C23" s="85">
        <v>16151087.498044651</v>
      </c>
      <c r="D23" s="85">
        <v>8218</v>
      </c>
      <c r="E23" s="20"/>
      <c r="F23" s="54" t="s">
        <v>17</v>
      </c>
      <c r="G23" s="51">
        <v>14223</v>
      </c>
      <c r="H23" s="51">
        <v>18127358.757594503</v>
      </c>
      <c r="I23" s="55">
        <v>8435</v>
      </c>
      <c r="K23" s="101" t="s">
        <v>17</v>
      </c>
      <c r="L23" s="99">
        <v>-7.6284890670041516E-2</v>
      </c>
      <c r="M23" s="99">
        <v>-0.10902146782536026</v>
      </c>
      <c r="N23" s="99">
        <v>-2.5726141078838194E-2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13138</v>
      </c>
      <c r="C24" s="34">
        <v>16151087.498044651</v>
      </c>
      <c r="D24" s="35">
        <v>8218</v>
      </c>
      <c r="E24" s="20"/>
      <c r="F24" s="71" t="s">
        <v>18</v>
      </c>
      <c r="G24" s="61">
        <v>14223</v>
      </c>
      <c r="H24" s="61">
        <v>18127358.757594503</v>
      </c>
      <c r="I24" s="62">
        <v>8435</v>
      </c>
      <c r="K24" s="13" t="s">
        <v>18</v>
      </c>
      <c r="L24" s="104">
        <v>-7.6284890670041516E-2</v>
      </c>
      <c r="M24" s="104">
        <v>-0.10902146782536026</v>
      </c>
      <c r="N24" s="105">
        <v>-2.5726141078838194E-2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5058</v>
      </c>
      <c r="C26" s="85">
        <v>3225727.4023580579</v>
      </c>
      <c r="D26" s="85">
        <v>4364</v>
      </c>
      <c r="E26" s="20"/>
      <c r="F26" s="50" t="s">
        <v>19</v>
      </c>
      <c r="G26" s="51">
        <v>5021</v>
      </c>
      <c r="H26" s="51">
        <v>2926172.685195691</v>
      </c>
      <c r="I26" s="55">
        <v>3933</v>
      </c>
      <c r="K26" s="98" t="s">
        <v>19</v>
      </c>
      <c r="L26" s="99">
        <v>7.3690499900418427E-3</v>
      </c>
      <c r="M26" s="99">
        <v>0.10237082680659837</v>
      </c>
      <c r="N26" s="99">
        <v>0.10958555809814396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5058</v>
      </c>
      <c r="C27" s="34">
        <v>3225727.4023580579</v>
      </c>
      <c r="D27" s="35">
        <v>4364</v>
      </c>
      <c r="E27" s="20"/>
      <c r="F27" s="72" t="s">
        <v>20</v>
      </c>
      <c r="G27" s="61">
        <v>5021</v>
      </c>
      <c r="H27" s="61">
        <v>2926172.685195691</v>
      </c>
      <c r="I27" s="62">
        <v>3933</v>
      </c>
      <c r="K27" s="14" t="s">
        <v>20</v>
      </c>
      <c r="L27" s="104">
        <v>7.3690499900418427E-3</v>
      </c>
      <c r="M27" s="104">
        <v>0.10237082680659837</v>
      </c>
      <c r="N27" s="105">
        <v>0.10958555809814396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40642</v>
      </c>
      <c r="C29" s="85">
        <v>22710542.956988994</v>
      </c>
      <c r="D29" s="85">
        <v>30729</v>
      </c>
      <c r="E29" s="20"/>
      <c r="F29" s="50" t="s">
        <v>21</v>
      </c>
      <c r="G29" s="51">
        <v>40421</v>
      </c>
      <c r="H29" s="51">
        <v>23096319.511387534</v>
      </c>
      <c r="I29" s="55">
        <v>30730</v>
      </c>
      <c r="K29" s="98" t="s">
        <v>21</v>
      </c>
      <c r="L29" s="99">
        <v>5.4674550357487472E-3</v>
      </c>
      <c r="M29" s="99">
        <v>-1.6702944995558022E-2</v>
      </c>
      <c r="N29" s="99">
        <v>-3.2541490400217477E-5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17221</v>
      </c>
      <c r="C30" s="30">
        <v>10585093.717053186</v>
      </c>
      <c r="D30" s="31">
        <v>12821</v>
      </c>
      <c r="E30" s="20"/>
      <c r="F30" s="73" t="s">
        <v>22</v>
      </c>
      <c r="G30" s="57">
        <v>17620</v>
      </c>
      <c r="H30" s="57">
        <v>11212054.193218544</v>
      </c>
      <c r="I30" s="58">
        <v>13112</v>
      </c>
      <c r="K30" s="15" t="s">
        <v>22</v>
      </c>
      <c r="L30" s="102">
        <v>-2.2644721906923904E-2</v>
      </c>
      <c r="M30" s="102">
        <v>-5.5918430767536442E-2</v>
      </c>
      <c r="N30" s="103">
        <v>-2.219341061622937E-2</v>
      </c>
    </row>
    <row r="31" spans="1:18" ht="13.5" thickBot="1" x14ac:dyDescent="0.25">
      <c r="A31" s="94" t="s">
        <v>23</v>
      </c>
      <c r="B31" s="34">
        <v>23421</v>
      </c>
      <c r="C31" s="34">
        <v>12125449.239935808</v>
      </c>
      <c r="D31" s="35">
        <v>17908</v>
      </c>
      <c r="E31" s="20"/>
      <c r="F31" s="73" t="s">
        <v>23</v>
      </c>
      <c r="G31" s="74">
        <v>22801</v>
      </c>
      <c r="H31" s="74">
        <v>11884265.318168992</v>
      </c>
      <c r="I31" s="75">
        <v>17618</v>
      </c>
      <c r="K31" s="16" t="s">
        <v>23</v>
      </c>
      <c r="L31" s="104">
        <v>2.7191789833779234E-2</v>
      </c>
      <c r="M31" s="104">
        <v>2.0294390550006147E-2</v>
      </c>
      <c r="N31" s="105">
        <v>1.646043818821652E-2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27853</v>
      </c>
      <c r="C33" s="85">
        <v>25608469.910901543</v>
      </c>
      <c r="D33" s="85">
        <v>18305</v>
      </c>
      <c r="E33" s="20"/>
      <c r="F33" s="54" t="s">
        <v>24</v>
      </c>
      <c r="G33" s="51">
        <v>25377</v>
      </c>
      <c r="H33" s="51">
        <v>23327368.994749226</v>
      </c>
      <c r="I33" s="55">
        <v>16345</v>
      </c>
      <c r="K33" s="101" t="s">
        <v>24</v>
      </c>
      <c r="L33" s="99">
        <v>9.7568664538755456E-2</v>
      </c>
      <c r="M33" s="99">
        <v>9.7786463474117902E-2</v>
      </c>
      <c r="N33" s="99">
        <v>0.11991434689507496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27853</v>
      </c>
      <c r="C34" s="34">
        <v>25608469.910901543</v>
      </c>
      <c r="D34" s="35">
        <v>18305</v>
      </c>
      <c r="E34" s="20"/>
      <c r="F34" s="71" t="s">
        <v>25</v>
      </c>
      <c r="G34" s="61">
        <v>25377</v>
      </c>
      <c r="H34" s="61">
        <v>23327368.994749226</v>
      </c>
      <c r="I34" s="62">
        <v>16345</v>
      </c>
      <c r="K34" s="13" t="s">
        <v>25</v>
      </c>
      <c r="L34" s="104">
        <v>9.7568664538755456E-2</v>
      </c>
      <c r="M34" s="104">
        <v>9.7786463474117902E-2</v>
      </c>
      <c r="N34" s="105">
        <v>0.11991434689507496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36897</v>
      </c>
      <c r="C36" s="85">
        <v>39727619.555728599</v>
      </c>
      <c r="D36" s="85">
        <v>24938</v>
      </c>
      <c r="E36" s="20"/>
      <c r="F36" s="50" t="s">
        <v>26</v>
      </c>
      <c r="G36" s="51">
        <v>39105</v>
      </c>
      <c r="H36" s="51">
        <v>39768681.760371998</v>
      </c>
      <c r="I36" s="55">
        <v>27310</v>
      </c>
      <c r="K36" s="98" t="s">
        <v>26</v>
      </c>
      <c r="L36" s="99">
        <v>-5.6463367855772884E-2</v>
      </c>
      <c r="M36" s="99">
        <v>-1.0325261694823507E-3</v>
      </c>
      <c r="N36" s="114">
        <v>-8.6854632002929311E-2</v>
      </c>
    </row>
    <row r="37" spans="1:18" ht="13.5" thickBot="1" x14ac:dyDescent="0.25">
      <c r="A37" s="38" t="s">
        <v>27</v>
      </c>
      <c r="B37" s="34">
        <v>2836</v>
      </c>
      <c r="C37" s="34">
        <v>3686087.6928394902</v>
      </c>
      <c r="D37" s="34">
        <v>1521</v>
      </c>
      <c r="E37" s="20"/>
      <c r="F37" s="73" t="s">
        <v>27</v>
      </c>
      <c r="G37" s="112">
        <v>3119</v>
      </c>
      <c r="H37" s="112">
        <v>3977352.0122339828</v>
      </c>
      <c r="I37" s="112">
        <v>1722</v>
      </c>
      <c r="K37" s="10" t="s">
        <v>27</v>
      </c>
      <c r="L37" s="102">
        <v>-9.0734209682590605E-2</v>
      </c>
      <c r="M37" s="102">
        <v>-7.3230711915513003E-2</v>
      </c>
      <c r="N37" s="103">
        <v>-0.11672473867595823</v>
      </c>
    </row>
    <row r="38" spans="1:18" ht="13.5" thickBot="1" x14ac:dyDescent="0.25">
      <c r="A38" s="39" t="s">
        <v>28</v>
      </c>
      <c r="B38" s="34">
        <v>3303</v>
      </c>
      <c r="C38" s="34">
        <v>4900023.0828329315</v>
      </c>
      <c r="D38" s="34">
        <v>1394</v>
      </c>
      <c r="E38" s="20"/>
      <c r="F38" s="68" t="s">
        <v>28</v>
      </c>
      <c r="G38" s="112">
        <v>3221</v>
      </c>
      <c r="H38" s="112">
        <v>4408543.1224660687</v>
      </c>
      <c r="I38" s="112">
        <v>1342</v>
      </c>
      <c r="K38" s="11" t="s">
        <v>28</v>
      </c>
      <c r="L38" s="113">
        <v>2.5457932319155496E-2</v>
      </c>
      <c r="M38" s="113">
        <v>0.11148353247635612</v>
      </c>
      <c r="N38" s="115">
        <v>3.8748137108792768E-2</v>
      </c>
    </row>
    <row r="39" spans="1:18" ht="13.5" thickBot="1" x14ac:dyDescent="0.25">
      <c r="A39" s="39" t="s">
        <v>29</v>
      </c>
      <c r="B39" s="34">
        <v>2801</v>
      </c>
      <c r="C39" s="34">
        <v>3569395.949410229</v>
      </c>
      <c r="D39" s="34">
        <v>1723</v>
      </c>
      <c r="E39" s="20"/>
      <c r="F39" s="68" t="s">
        <v>29</v>
      </c>
      <c r="G39" s="112">
        <v>2707</v>
      </c>
      <c r="H39" s="112">
        <v>3454719.6351330183</v>
      </c>
      <c r="I39" s="112">
        <v>1755</v>
      </c>
      <c r="K39" s="11" t="s">
        <v>29</v>
      </c>
      <c r="L39" s="113">
        <v>3.4724787587735451E-2</v>
      </c>
      <c r="M39" s="113">
        <v>3.3194101515793495E-2</v>
      </c>
      <c r="N39" s="115">
        <v>-1.8233618233618243E-2</v>
      </c>
    </row>
    <row r="40" spans="1:18" ht="13.5" thickBot="1" x14ac:dyDescent="0.25">
      <c r="A40" s="39" t="s">
        <v>30</v>
      </c>
      <c r="B40" s="34">
        <v>18425</v>
      </c>
      <c r="C40" s="34">
        <v>18236990.484830763</v>
      </c>
      <c r="D40" s="34">
        <v>13932</v>
      </c>
      <c r="E40" s="20"/>
      <c r="F40" s="68" t="s">
        <v>30</v>
      </c>
      <c r="G40" s="112">
        <v>21534</v>
      </c>
      <c r="H40" s="112">
        <v>19544638.318058848</v>
      </c>
      <c r="I40" s="112">
        <v>16519</v>
      </c>
      <c r="K40" s="11" t="s">
        <v>30</v>
      </c>
      <c r="L40" s="113">
        <v>-0.14437633509798453</v>
      </c>
      <c r="M40" s="113">
        <v>-6.6905706411555577E-2</v>
      </c>
      <c r="N40" s="115">
        <v>-0.15660754282946909</v>
      </c>
    </row>
    <row r="41" spans="1:18" ht="13.5" thickBot="1" x14ac:dyDescent="0.25">
      <c r="A41" s="40" t="s">
        <v>31</v>
      </c>
      <c r="B41" s="34">
        <v>9532</v>
      </c>
      <c r="C41" s="34">
        <v>9335122.3458151817</v>
      </c>
      <c r="D41" s="34">
        <v>6368</v>
      </c>
      <c r="E41" s="20"/>
      <c r="F41" s="69" t="s">
        <v>31</v>
      </c>
      <c r="G41" s="112">
        <v>8524</v>
      </c>
      <c r="H41" s="112">
        <v>8383428.6724800821</v>
      </c>
      <c r="I41" s="112">
        <v>5972</v>
      </c>
      <c r="K41" s="12" t="s">
        <v>31</v>
      </c>
      <c r="L41" s="118">
        <v>0.11825434068512441</v>
      </c>
      <c r="M41" s="118">
        <v>0.11352081714003037</v>
      </c>
      <c r="N41" s="119">
        <v>6.630944407233752E-2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62501</v>
      </c>
      <c r="C43" s="85">
        <v>59289289.541967474</v>
      </c>
      <c r="D43" s="85">
        <v>44255</v>
      </c>
      <c r="E43" s="20"/>
      <c r="F43" s="50" t="s">
        <v>32</v>
      </c>
      <c r="G43" s="51">
        <v>63924</v>
      </c>
      <c r="H43" s="51">
        <v>61388629.009140022</v>
      </c>
      <c r="I43" s="55">
        <v>45024</v>
      </c>
      <c r="K43" s="98" t="s">
        <v>32</v>
      </c>
      <c r="L43" s="99">
        <v>-2.2260809711532437E-2</v>
      </c>
      <c r="M43" s="99">
        <v>-3.4197529755225275E-2</v>
      </c>
      <c r="N43" s="99">
        <v>-1.7079779673063289E-2</v>
      </c>
    </row>
    <row r="44" spans="1:18" ht="13.5" thickBot="1" x14ac:dyDescent="0.25">
      <c r="A44" s="38" t="s">
        <v>33</v>
      </c>
      <c r="B44" s="30">
        <v>2976</v>
      </c>
      <c r="C44" s="30">
        <v>1893677.1241000001</v>
      </c>
      <c r="D44" s="31">
        <v>2378</v>
      </c>
      <c r="E44" s="20"/>
      <c r="F44" s="76" t="s">
        <v>33</v>
      </c>
      <c r="G44" s="30">
        <v>2329</v>
      </c>
      <c r="H44" s="30">
        <v>1571124.4</v>
      </c>
      <c r="I44" s="31">
        <v>1863</v>
      </c>
      <c r="K44" s="10" t="s">
        <v>33</v>
      </c>
      <c r="L44" s="152">
        <v>0.2778016316015457</v>
      </c>
      <c r="M44" s="152">
        <v>0.20530056315082379</v>
      </c>
      <c r="N44" s="153">
        <v>0.27643585614600097</v>
      </c>
    </row>
    <row r="45" spans="1:18" ht="13.5" thickBot="1" x14ac:dyDescent="0.25">
      <c r="A45" s="39" t="s">
        <v>34</v>
      </c>
      <c r="B45" s="30">
        <v>8790</v>
      </c>
      <c r="C45" s="30">
        <v>10895058.22620634</v>
      </c>
      <c r="D45" s="31">
        <v>5983</v>
      </c>
      <c r="E45" s="20"/>
      <c r="F45" s="77" t="s">
        <v>34</v>
      </c>
      <c r="G45" s="30">
        <v>10702</v>
      </c>
      <c r="H45" s="30">
        <v>14066863.1502793</v>
      </c>
      <c r="I45" s="31">
        <v>7096</v>
      </c>
      <c r="K45" s="11" t="s">
        <v>34</v>
      </c>
      <c r="L45" s="154">
        <v>-0.17865819472995703</v>
      </c>
      <c r="M45" s="154">
        <v>-0.2254806128550404</v>
      </c>
      <c r="N45" s="155">
        <v>-0.15684892897406988</v>
      </c>
    </row>
    <row r="46" spans="1:18" ht="13.5" thickBot="1" x14ac:dyDescent="0.25">
      <c r="A46" s="39" t="s">
        <v>35</v>
      </c>
      <c r="B46" s="30">
        <v>2422</v>
      </c>
      <c r="C46" s="30">
        <v>1718453.3049483576</v>
      </c>
      <c r="D46" s="31">
        <v>1734</v>
      </c>
      <c r="E46" s="20"/>
      <c r="F46" s="77" t="s">
        <v>35</v>
      </c>
      <c r="G46" s="30">
        <v>2809</v>
      </c>
      <c r="H46" s="30">
        <v>2465164.88628182</v>
      </c>
      <c r="I46" s="31">
        <v>1964</v>
      </c>
      <c r="K46" s="11" t="s">
        <v>35</v>
      </c>
      <c r="L46" s="154">
        <v>-0.13777144891420434</v>
      </c>
      <c r="M46" s="154">
        <v>-0.30290532916835389</v>
      </c>
      <c r="N46" s="155">
        <v>-0.11710794297352345</v>
      </c>
    </row>
    <row r="47" spans="1:18" ht="13.5" thickBot="1" x14ac:dyDescent="0.25">
      <c r="A47" s="39" t="s">
        <v>36</v>
      </c>
      <c r="B47" s="30">
        <v>15159</v>
      </c>
      <c r="C47" s="30">
        <v>15007122.935050813</v>
      </c>
      <c r="D47" s="31">
        <v>10873</v>
      </c>
      <c r="E47" s="20"/>
      <c r="F47" s="77" t="s">
        <v>36</v>
      </c>
      <c r="G47" s="30">
        <v>14340</v>
      </c>
      <c r="H47" s="30">
        <v>14163453.314102259</v>
      </c>
      <c r="I47" s="31">
        <v>10367</v>
      </c>
      <c r="K47" s="11" t="s">
        <v>36</v>
      </c>
      <c r="L47" s="154">
        <v>5.7112970711297173E-2</v>
      </c>
      <c r="M47" s="154">
        <v>5.9566660915140623E-2</v>
      </c>
      <c r="N47" s="155">
        <v>4.8808719976849657E-2</v>
      </c>
    </row>
    <row r="48" spans="1:18" ht="13.5" thickBot="1" x14ac:dyDescent="0.25">
      <c r="A48" s="39" t="s">
        <v>37</v>
      </c>
      <c r="B48" s="30">
        <v>3991</v>
      </c>
      <c r="C48" s="30">
        <v>4167175.9456186472</v>
      </c>
      <c r="D48" s="31">
        <v>2305</v>
      </c>
      <c r="E48" s="20"/>
      <c r="F48" s="77" t="s">
        <v>37</v>
      </c>
      <c r="G48" s="30">
        <v>4659</v>
      </c>
      <c r="H48" s="30">
        <v>5063291.3375785947</v>
      </c>
      <c r="I48" s="31">
        <v>2495</v>
      </c>
      <c r="K48" s="11" t="s">
        <v>37</v>
      </c>
      <c r="L48" s="154">
        <v>-0.14337840738355867</v>
      </c>
      <c r="M48" s="154">
        <v>-0.17698278297936032</v>
      </c>
      <c r="N48" s="155">
        <v>-7.6152304609218402E-2</v>
      </c>
    </row>
    <row r="49" spans="1:20" ht="13.5" thickBot="1" x14ac:dyDescent="0.25">
      <c r="A49" s="39" t="s">
        <v>38</v>
      </c>
      <c r="B49" s="30">
        <v>6500</v>
      </c>
      <c r="C49" s="30">
        <v>4356691.4923814889</v>
      </c>
      <c r="D49" s="31">
        <v>5158</v>
      </c>
      <c r="E49" s="20"/>
      <c r="F49" s="77" t="s">
        <v>38</v>
      </c>
      <c r="G49" s="30">
        <v>6629</v>
      </c>
      <c r="H49" s="30">
        <v>4515863.5272830082</v>
      </c>
      <c r="I49" s="31">
        <v>5431</v>
      </c>
      <c r="K49" s="11" t="s">
        <v>38</v>
      </c>
      <c r="L49" s="154">
        <v>-1.9459948710212727E-2</v>
      </c>
      <c r="M49" s="154">
        <v>-3.524730850254143E-2</v>
      </c>
      <c r="N49" s="155">
        <v>-5.0266985822132182E-2</v>
      </c>
    </row>
    <row r="50" spans="1:20" ht="13.5" thickBot="1" x14ac:dyDescent="0.25">
      <c r="A50" s="39" t="s">
        <v>39</v>
      </c>
      <c r="B50" s="30">
        <v>1469</v>
      </c>
      <c r="C50" s="30">
        <v>2509578.861650357</v>
      </c>
      <c r="D50" s="31">
        <v>751</v>
      </c>
      <c r="E50" s="20"/>
      <c r="F50" s="77" t="s">
        <v>39</v>
      </c>
      <c r="G50" s="30">
        <v>1505</v>
      </c>
      <c r="H50" s="30">
        <v>2078451.6106313698</v>
      </c>
      <c r="I50" s="31">
        <v>912</v>
      </c>
      <c r="K50" s="11" t="s">
        <v>39</v>
      </c>
      <c r="L50" s="154">
        <v>-2.392026578073092E-2</v>
      </c>
      <c r="M50" s="154">
        <v>0.20742712931768659</v>
      </c>
      <c r="N50" s="155">
        <v>-0.17653508771929827</v>
      </c>
    </row>
    <row r="51" spans="1:20" ht="13.5" thickBot="1" x14ac:dyDescent="0.25">
      <c r="A51" s="39" t="s">
        <v>40</v>
      </c>
      <c r="B51" s="30">
        <v>18025</v>
      </c>
      <c r="C51" s="30">
        <v>15921162.279511467</v>
      </c>
      <c r="D51" s="31">
        <v>12689</v>
      </c>
      <c r="E51" s="20"/>
      <c r="F51" s="77" t="s">
        <v>40</v>
      </c>
      <c r="G51" s="30">
        <v>17945</v>
      </c>
      <c r="H51" s="30">
        <v>14833363.522983667</v>
      </c>
      <c r="I51" s="31">
        <v>12578</v>
      </c>
      <c r="K51" s="11" t="s">
        <v>40</v>
      </c>
      <c r="L51" s="154">
        <v>4.458066313736353E-3</v>
      </c>
      <c r="M51" s="154">
        <v>7.3334598376308957E-2</v>
      </c>
      <c r="N51" s="155">
        <v>8.8249324216886915E-3</v>
      </c>
    </row>
    <row r="52" spans="1:20" ht="13.5" thickBot="1" x14ac:dyDescent="0.25">
      <c r="A52" s="40" t="s">
        <v>41</v>
      </c>
      <c r="B52" s="34">
        <v>3169</v>
      </c>
      <c r="C52" s="34">
        <v>2820369.3725000001</v>
      </c>
      <c r="D52" s="35">
        <v>2384</v>
      </c>
      <c r="E52" s="20"/>
      <c r="F52" s="78" t="s">
        <v>41</v>
      </c>
      <c r="G52" s="34">
        <v>3006</v>
      </c>
      <c r="H52" s="34">
        <v>2631053.2599999998</v>
      </c>
      <c r="I52" s="35">
        <v>2318</v>
      </c>
      <c r="K52" s="12" t="s">
        <v>41</v>
      </c>
      <c r="L52" s="156">
        <v>5.4224883566200921E-2</v>
      </c>
      <c r="M52" s="156">
        <v>7.1954496466559714E-2</v>
      </c>
      <c r="N52" s="157">
        <v>2.8472821397756753E-2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197477</v>
      </c>
      <c r="C54" s="85">
        <v>235678893.54758608</v>
      </c>
      <c r="D54" s="85">
        <v>130018</v>
      </c>
      <c r="E54" s="20"/>
      <c r="F54" s="50" t="s">
        <v>42</v>
      </c>
      <c r="G54" s="51">
        <v>201515</v>
      </c>
      <c r="H54" s="51">
        <v>245766175.31392115</v>
      </c>
      <c r="I54" s="55">
        <v>122713</v>
      </c>
      <c r="K54" s="98" t="s">
        <v>42</v>
      </c>
      <c r="L54" s="99">
        <v>-2.003821055504551E-2</v>
      </c>
      <c r="M54" s="99">
        <v>-4.1044223247769684E-2</v>
      </c>
      <c r="N54" s="99">
        <v>5.9529145241335568E-2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158497</v>
      </c>
      <c r="C55" s="30">
        <v>189896171.39686233</v>
      </c>
      <c r="D55" s="31">
        <v>105214</v>
      </c>
      <c r="E55" s="20"/>
      <c r="F55" s="73" t="s">
        <v>43</v>
      </c>
      <c r="G55" s="57">
        <v>163405</v>
      </c>
      <c r="H55" s="57">
        <v>202907772.11497164</v>
      </c>
      <c r="I55" s="58">
        <v>99713</v>
      </c>
      <c r="K55" s="10" t="s">
        <v>43</v>
      </c>
      <c r="L55" s="102">
        <v>-3.0035800618096187E-2</v>
      </c>
      <c r="M55" s="102">
        <v>-6.4125689136918185E-2</v>
      </c>
      <c r="N55" s="103">
        <v>5.5168333116043078E-2</v>
      </c>
      <c r="R55" s="6"/>
      <c r="S55" s="6"/>
      <c r="T55" s="6"/>
    </row>
    <row r="56" spans="1:20" ht="13.5" thickBot="1" x14ac:dyDescent="0.25">
      <c r="A56" s="39" t="s">
        <v>44</v>
      </c>
      <c r="B56" s="30">
        <v>10720</v>
      </c>
      <c r="C56" s="30">
        <v>11235142.260952424</v>
      </c>
      <c r="D56" s="31">
        <v>7615</v>
      </c>
      <c r="E56" s="20"/>
      <c r="F56" s="68" t="s">
        <v>44</v>
      </c>
      <c r="G56" s="79">
        <v>10054</v>
      </c>
      <c r="H56" s="79">
        <v>10502846.828299418</v>
      </c>
      <c r="I56" s="80">
        <v>6843</v>
      </c>
      <c r="K56" s="11" t="s">
        <v>44</v>
      </c>
      <c r="L56" s="102">
        <v>6.6242291625223881E-2</v>
      </c>
      <c r="M56" s="102">
        <v>6.9723518263626438E-2</v>
      </c>
      <c r="N56" s="103">
        <v>0.11281601636709038</v>
      </c>
      <c r="R56" s="6"/>
      <c r="S56" s="6"/>
      <c r="T56" s="6"/>
    </row>
    <row r="57" spans="1:20" ht="13.5" thickBot="1" x14ac:dyDescent="0.25">
      <c r="A57" s="39" t="s">
        <v>45</v>
      </c>
      <c r="B57" s="30">
        <v>5987</v>
      </c>
      <c r="C57" s="30">
        <v>8821912.8110847753</v>
      </c>
      <c r="D57" s="31">
        <v>2886</v>
      </c>
      <c r="E57" s="20"/>
      <c r="F57" s="68" t="s">
        <v>45</v>
      </c>
      <c r="G57" s="79">
        <v>7113</v>
      </c>
      <c r="H57" s="79">
        <v>8726051.6192179415</v>
      </c>
      <c r="I57" s="80">
        <v>3087</v>
      </c>
      <c r="K57" s="11" t="s">
        <v>45</v>
      </c>
      <c r="L57" s="102">
        <v>-0.15830170111064246</v>
      </c>
      <c r="M57" s="102">
        <v>1.0985631996000667E-2</v>
      </c>
      <c r="N57" s="103">
        <v>-6.5111758989309987E-2</v>
      </c>
      <c r="R57" s="6"/>
      <c r="S57" s="6"/>
      <c r="T57" s="6"/>
    </row>
    <row r="58" spans="1:20" ht="13.5" thickBot="1" x14ac:dyDescent="0.25">
      <c r="A58" s="40" t="s">
        <v>46</v>
      </c>
      <c r="B58" s="34">
        <v>22273</v>
      </c>
      <c r="C58" s="34">
        <v>25725667.07868655</v>
      </c>
      <c r="D58" s="35">
        <v>14303</v>
      </c>
      <c r="E58" s="20"/>
      <c r="F58" s="69" t="s">
        <v>46</v>
      </c>
      <c r="G58" s="74">
        <v>20943</v>
      </c>
      <c r="H58" s="74">
        <v>23629504.751432173</v>
      </c>
      <c r="I58" s="75">
        <v>13070</v>
      </c>
      <c r="K58" s="12" t="s">
        <v>46</v>
      </c>
      <c r="L58" s="104">
        <v>6.3505705963806447E-2</v>
      </c>
      <c r="M58" s="104">
        <v>8.8709532819443826E-2</v>
      </c>
      <c r="N58" s="105">
        <v>9.4338179035960312E-2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99677</v>
      </c>
      <c r="C60" s="85">
        <v>80701705.580247432</v>
      </c>
      <c r="D60" s="85">
        <v>71704</v>
      </c>
      <c r="E60" s="20"/>
      <c r="F60" s="50" t="s">
        <v>47</v>
      </c>
      <c r="G60" s="51">
        <v>101551</v>
      </c>
      <c r="H60" s="51">
        <v>79485556.745490491</v>
      </c>
      <c r="I60" s="55">
        <v>71542</v>
      </c>
      <c r="K60" s="98" t="s">
        <v>47</v>
      </c>
      <c r="L60" s="99">
        <v>-1.8453781843605688E-2</v>
      </c>
      <c r="M60" s="99">
        <v>1.5300249310085334E-2</v>
      </c>
      <c r="N60" s="99">
        <v>2.2644041262476211E-3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13772</v>
      </c>
      <c r="C61" s="30">
        <v>10395857.698956192</v>
      </c>
      <c r="D61" s="31">
        <v>10961</v>
      </c>
      <c r="E61" s="20"/>
      <c r="F61" s="73" t="s">
        <v>48</v>
      </c>
      <c r="G61" s="57">
        <v>13238</v>
      </c>
      <c r="H61" s="57">
        <v>9815809.078155417</v>
      </c>
      <c r="I61" s="58">
        <v>9291</v>
      </c>
      <c r="K61" s="10" t="s">
        <v>48</v>
      </c>
      <c r="L61" s="102">
        <v>4.0338419700861161E-2</v>
      </c>
      <c r="M61" s="102">
        <v>5.9093307151994567E-2</v>
      </c>
      <c r="N61" s="103">
        <v>0.17974383812291461</v>
      </c>
    </row>
    <row r="62" spans="1:20" ht="13.5" thickBot="1" x14ac:dyDescent="0.25">
      <c r="A62" s="39" t="s">
        <v>49</v>
      </c>
      <c r="B62" s="30">
        <v>10946</v>
      </c>
      <c r="C62" s="30">
        <v>14078526.925728003</v>
      </c>
      <c r="D62" s="31">
        <v>4380</v>
      </c>
      <c r="E62" s="20"/>
      <c r="F62" s="68" t="s">
        <v>49</v>
      </c>
      <c r="G62" s="79">
        <v>12175</v>
      </c>
      <c r="H62" s="79">
        <v>16367435.556188084</v>
      </c>
      <c r="I62" s="80">
        <v>4897</v>
      </c>
      <c r="K62" s="11" t="s">
        <v>49</v>
      </c>
      <c r="L62" s="102">
        <v>-0.10094455852156059</v>
      </c>
      <c r="M62" s="102">
        <v>-0.1398452813577572</v>
      </c>
      <c r="N62" s="103">
        <v>-0.10557484173984066</v>
      </c>
    </row>
    <row r="63" spans="1:20" ht="13.5" thickBot="1" x14ac:dyDescent="0.25">
      <c r="A63" s="40" t="s">
        <v>50</v>
      </c>
      <c r="B63" s="34">
        <v>74959</v>
      </c>
      <c r="C63" s="34">
        <v>56227320.955563232</v>
      </c>
      <c r="D63" s="35">
        <v>56363</v>
      </c>
      <c r="E63" s="20"/>
      <c r="F63" s="69" t="s">
        <v>50</v>
      </c>
      <c r="G63" s="74">
        <v>76138</v>
      </c>
      <c r="H63" s="74">
        <v>53302312.111146994</v>
      </c>
      <c r="I63" s="75">
        <v>57354</v>
      </c>
      <c r="K63" s="12" t="s">
        <v>50</v>
      </c>
      <c r="L63" s="104">
        <v>-1.5485040321521426E-2</v>
      </c>
      <c r="M63" s="104">
        <v>5.487583424743292E-2</v>
      </c>
      <c r="N63" s="105">
        <v>-1.7278655368413665E-2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5801</v>
      </c>
      <c r="C65" s="85">
        <v>5912857.9779785769</v>
      </c>
      <c r="D65" s="85">
        <v>3129</v>
      </c>
      <c r="E65" s="20"/>
      <c r="F65" s="50" t="s">
        <v>51</v>
      </c>
      <c r="G65" s="51">
        <v>4876</v>
      </c>
      <c r="H65" s="51">
        <v>5177191.3496506251</v>
      </c>
      <c r="I65" s="55">
        <v>2670</v>
      </c>
      <c r="K65" s="98" t="s">
        <v>51</v>
      </c>
      <c r="L65" s="99">
        <v>0.18970467596390495</v>
      </c>
      <c r="M65" s="99">
        <v>0.14209763144597631</v>
      </c>
      <c r="N65" s="99">
        <v>0.17191011235955056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3338</v>
      </c>
      <c r="C66" s="30">
        <v>3393287.1057468401</v>
      </c>
      <c r="D66" s="31">
        <v>1534</v>
      </c>
      <c r="E66" s="20"/>
      <c r="F66" s="73" t="s">
        <v>52</v>
      </c>
      <c r="G66" s="57">
        <v>2780</v>
      </c>
      <c r="H66" s="57">
        <v>3057130.8081757738</v>
      </c>
      <c r="I66" s="58">
        <v>1250</v>
      </c>
      <c r="K66" s="10" t="s">
        <v>52</v>
      </c>
      <c r="L66" s="102">
        <v>0.20071942446043156</v>
      </c>
      <c r="M66" s="102">
        <v>0.10995810080225343</v>
      </c>
      <c r="N66" s="103">
        <v>0.22720000000000007</v>
      </c>
    </row>
    <row r="67" spans="1:18" ht="13.5" thickBot="1" x14ac:dyDescent="0.25">
      <c r="A67" s="40" t="s">
        <v>53</v>
      </c>
      <c r="B67" s="34">
        <v>2463</v>
      </c>
      <c r="C67" s="34">
        <v>2519570.8722317368</v>
      </c>
      <c r="D67" s="35">
        <v>1595</v>
      </c>
      <c r="E67" s="20"/>
      <c r="F67" s="69" t="s">
        <v>53</v>
      </c>
      <c r="G67" s="74">
        <v>2096</v>
      </c>
      <c r="H67" s="74">
        <v>2120060.5414748518</v>
      </c>
      <c r="I67" s="75">
        <v>1420</v>
      </c>
      <c r="K67" s="12" t="s">
        <v>53</v>
      </c>
      <c r="L67" s="104">
        <v>0.17509541984732824</v>
      </c>
      <c r="M67" s="104">
        <v>0.18844288780496798</v>
      </c>
      <c r="N67" s="105">
        <v>0.12323943661971826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54041</v>
      </c>
      <c r="C69" s="85">
        <v>50151552.73368004</v>
      </c>
      <c r="D69" s="85">
        <v>33002</v>
      </c>
      <c r="E69" s="20"/>
      <c r="F69" s="50" t="s">
        <v>54</v>
      </c>
      <c r="G69" s="51">
        <v>51873</v>
      </c>
      <c r="H69" s="51">
        <v>48366956.169376165</v>
      </c>
      <c r="I69" s="55">
        <v>32912</v>
      </c>
      <c r="K69" s="98" t="s">
        <v>54</v>
      </c>
      <c r="L69" s="99">
        <v>4.1794382434021449E-2</v>
      </c>
      <c r="M69" s="99">
        <v>3.6897020313918505E-2</v>
      </c>
      <c r="N69" s="99">
        <v>2.7345649003402972E-3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23295</v>
      </c>
      <c r="C70" s="30">
        <v>17556982.021076489</v>
      </c>
      <c r="D70" s="31">
        <v>14866</v>
      </c>
      <c r="E70" s="20"/>
      <c r="F70" s="73" t="s">
        <v>55</v>
      </c>
      <c r="G70" s="57">
        <v>22312</v>
      </c>
      <c r="H70" s="57">
        <v>16872257.500026308</v>
      </c>
      <c r="I70" s="58">
        <v>15470</v>
      </c>
      <c r="K70" s="10" t="s">
        <v>55</v>
      </c>
      <c r="L70" s="102">
        <v>4.4057009680889214E-2</v>
      </c>
      <c r="M70" s="102">
        <v>4.0582863380855372E-2</v>
      </c>
      <c r="N70" s="103">
        <v>-3.9043309631544898E-2</v>
      </c>
    </row>
    <row r="71" spans="1:18" ht="13.5" thickBot="1" x14ac:dyDescent="0.25">
      <c r="A71" s="39" t="s">
        <v>56</v>
      </c>
      <c r="B71" s="30">
        <v>2565</v>
      </c>
      <c r="C71" s="30">
        <v>2916539.2319478597</v>
      </c>
      <c r="D71" s="31">
        <v>1409</v>
      </c>
      <c r="E71" s="20"/>
      <c r="F71" s="68" t="s">
        <v>56</v>
      </c>
      <c r="G71" s="79">
        <v>2390</v>
      </c>
      <c r="H71" s="79">
        <v>2266094.3393749422</v>
      </c>
      <c r="I71" s="80">
        <v>1457</v>
      </c>
      <c r="K71" s="11" t="s">
        <v>56</v>
      </c>
      <c r="L71" s="102">
        <v>7.322175732217584E-2</v>
      </c>
      <c r="M71" s="102">
        <v>0.28703345720034323</v>
      </c>
      <c r="N71" s="103">
        <v>-3.2944406314344588E-2</v>
      </c>
    </row>
    <row r="72" spans="1:18" ht="13.5" thickBot="1" x14ac:dyDescent="0.25">
      <c r="A72" s="39" t="s">
        <v>57</v>
      </c>
      <c r="B72" s="30">
        <v>2937</v>
      </c>
      <c r="C72" s="30">
        <v>2818633.9101948356</v>
      </c>
      <c r="D72" s="31">
        <v>1952</v>
      </c>
      <c r="E72" s="20"/>
      <c r="F72" s="68" t="s">
        <v>57</v>
      </c>
      <c r="G72" s="79">
        <v>2637</v>
      </c>
      <c r="H72" s="79">
        <v>2950405.059427944</v>
      </c>
      <c r="I72" s="80">
        <v>1600</v>
      </c>
      <c r="K72" s="11" t="s">
        <v>57</v>
      </c>
      <c r="L72" s="102">
        <v>0.11376564277588175</v>
      </c>
      <c r="M72" s="102">
        <v>-4.4662053710908922E-2</v>
      </c>
      <c r="N72" s="103">
        <v>0.21999999999999997</v>
      </c>
    </row>
    <row r="73" spans="1:18" ht="13.5" thickBot="1" x14ac:dyDescent="0.25">
      <c r="A73" s="40" t="s">
        <v>58</v>
      </c>
      <c r="B73" s="34">
        <v>25244</v>
      </c>
      <c r="C73" s="34">
        <v>26859397.570460856</v>
      </c>
      <c r="D73" s="35">
        <v>14775</v>
      </c>
      <c r="E73" s="20"/>
      <c r="F73" s="69" t="s">
        <v>58</v>
      </c>
      <c r="G73" s="74">
        <v>24534</v>
      </c>
      <c r="H73" s="74">
        <v>26278199.270546973</v>
      </c>
      <c r="I73" s="75">
        <v>14385</v>
      </c>
      <c r="K73" s="12" t="s">
        <v>58</v>
      </c>
      <c r="L73" s="104">
        <v>2.8939430993722981E-2</v>
      </c>
      <c r="M73" s="104">
        <v>2.2117128115597406E-2</v>
      </c>
      <c r="N73" s="105">
        <v>2.7111574556829998E-2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133350</v>
      </c>
      <c r="C75" s="85">
        <v>150820279.44811097</v>
      </c>
      <c r="D75" s="85">
        <v>87873</v>
      </c>
      <c r="E75" s="20"/>
      <c r="F75" s="50" t="s">
        <v>59</v>
      </c>
      <c r="G75" s="51">
        <v>140564</v>
      </c>
      <c r="H75" s="51">
        <v>142657690.13943872</v>
      </c>
      <c r="I75" s="55">
        <v>89554</v>
      </c>
      <c r="K75" s="98" t="s">
        <v>59</v>
      </c>
      <c r="L75" s="99">
        <v>-5.1321817819640847E-2</v>
      </c>
      <c r="M75" s="99">
        <v>5.7218011175519834E-2</v>
      </c>
      <c r="N75" s="99">
        <v>-1.8770797507648984E-2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133350</v>
      </c>
      <c r="C76" s="34">
        <v>150820279.44811097</v>
      </c>
      <c r="D76" s="35">
        <v>87873</v>
      </c>
      <c r="E76" s="20"/>
      <c r="F76" s="72" t="s">
        <v>60</v>
      </c>
      <c r="G76" s="61">
        <v>140564</v>
      </c>
      <c r="H76" s="61">
        <v>142657690.13943872</v>
      </c>
      <c r="I76" s="62">
        <v>89554</v>
      </c>
      <c r="K76" s="14" t="s">
        <v>60</v>
      </c>
      <c r="L76" s="104">
        <v>-5.1321817819640847E-2</v>
      </c>
      <c r="M76" s="104">
        <v>5.7218011175519834E-2</v>
      </c>
      <c r="N76" s="105">
        <v>-1.8770797507648984E-2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71692</v>
      </c>
      <c r="C78" s="85">
        <v>50836980.921229929</v>
      </c>
      <c r="D78" s="85">
        <v>60343</v>
      </c>
      <c r="E78" s="20"/>
      <c r="F78" s="50" t="s">
        <v>61</v>
      </c>
      <c r="G78" s="51">
        <v>57989</v>
      </c>
      <c r="H78" s="51">
        <v>39932116.370841883</v>
      </c>
      <c r="I78" s="55">
        <v>46263</v>
      </c>
      <c r="K78" s="98" t="s">
        <v>61</v>
      </c>
      <c r="L78" s="99">
        <v>0.23630343685871469</v>
      </c>
      <c r="M78" s="99">
        <v>0.2730850638898441</v>
      </c>
      <c r="N78" s="99">
        <v>0.30434688628061313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71692</v>
      </c>
      <c r="C79" s="34">
        <v>50836980.921229929</v>
      </c>
      <c r="D79" s="35">
        <v>60343</v>
      </c>
      <c r="E79" s="20"/>
      <c r="F79" s="72" t="s">
        <v>62</v>
      </c>
      <c r="G79" s="61">
        <v>57989</v>
      </c>
      <c r="H79" s="61">
        <v>39932116.370841883</v>
      </c>
      <c r="I79" s="62">
        <v>46263</v>
      </c>
      <c r="K79" s="14" t="s">
        <v>62</v>
      </c>
      <c r="L79" s="104">
        <v>0.23630343685871469</v>
      </c>
      <c r="M79" s="104">
        <v>0.2730850638898441</v>
      </c>
      <c r="N79" s="105">
        <v>0.30434688628061313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28369</v>
      </c>
      <c r="C81" s="85">
        <v>35387054.159554988</v>
      </c>
      <c r="D81" s="85">
        <v>19298</v>
      </c>
      <c r="E81" s="20"/>
      <c r="F81" s="50" t="s">
        <v>63</v>
      </c>
      <c r="G81" s="51">
        <v>30123</v>
      </c>
      <c r="H81" s="51">
        <v>33979197.956374787</v>
      </c>
      <c r="I81" s="55">
        <v>20554</v>
      </c>
      <c r="K81" s="98" t="s">
        <v>63</v>
      </c>
      <c r="L81" s="99">
        <v>-5.8227932144872652E-2</v>
      </c>
      <c r="M81" s="99">
        <v>4.1432885054783153E-2</v>
      </c>
      <c r="N81" s="99">
        <v>-6.110732704096522E-2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28369</v>
      </c>
      <c r="C82" s="34">
        <v>35387054.159554988</v>
      </c>
      <c r="D82" s="35">
        <v>19298</v>
      </c>
      <c r="E82" s="20"/>
      <c r="F82" s="72" t="s">
        <v>64</v>
      </c>
      <c r="G82" s="61">
        <v>30123</v>
      </c>
      <c r="H82" s="61">
        <v>33979197.956374787</v>
      </c>
      <c r="I82" s="62">
        <v>20554</v>
      </c>
      <c r="K82" s="14" t="s">
        <v>64</v>
      </c>
      <c r="L82" s="104">
        <v>-5.8227932144872652E-2</v>
      </c>
      <c r="M82" s="104">
        <v>4.1432885054783153E-2</v>
      </c>
      <c r="N82" s="105">
        <v>-6.110732704096522E-2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46824</v>
      </c>
      <c r="C84" s="85">
        <v>47314975.611225307</v>
      </c>
      <c r="D84" s="85">
        <v>35150</v>
      </c>
      <c r="E84" s="20"/>
      <c r="F84" s="50" t="s">
        <v>65</v>
      </c>
      <c r="G84" s="51">
        <v>44504</v>
      </c>
      <c r="H84" s="51">
        <v>46376545.245428607</v>
      </c>
      <c r="I84" s="55">
        <v>32679</v>
      </c>
      <c r="K84" s="98" t="s">
        <v>65</v>
      </c>
      <c r="L84" s="99">
        <v>5.2130145604889488E-2</v>
      </c>
      <c r="M84" s="99">
        <v>2.0235020975159834E-2</v>
      </c>
      <c r="N84" s="99">
        <v>7.5614308883380721E-2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11210</v>
      </c>
      <c r="C85" s="30">
        <v>11989878.505726129</v>
      </c>
      <c r="D85" s="31">
        <v>7847</v>
      </c>
      <c r="E85" s="20"/>
      <c r="F85" s="73" t="s">
        <v>66</v>
      </c>
      <c r="G85" s="57">
        <v>10018</v>
      </c>
      <c r="H85" s="57">
        <v>12082193.097374324</v>
      </c>
      <c r="I85" s="58">
        <v>6553</v>
      </c>
      <c r="K85" s="10" t="s">
        <v>66</v>
      </c>
      <c r="L85" s="102">
        <v>0.11898582551407477</v>
      </c>
      <c r="M85" s="102">
        <v>-7.6405492698388144E-3</v>
      </c>
      <c r="N85" s="103">
        <v>0.19746680909507086</v>
      </c>
    </row>
    <row r="86" spans="1:18" ht="13.5" thickBot="1" x14ac:dyDescent="0.25">
      <c r="A86" s="39" t="s">
        <v>67</v>
      </c>
      <c r="B86" s="30">
        <v>7333</v>
      </c>
      <c r="C86" s="30">
        <v>8392197.2582441699</v>
      </c>
      <c r="D86" s="31">
        <v>5455</v>
      </c>
      <c r="E86" s="20"/>
      <c r="F86" s="68" t="s">
        <v>67</v>
      </c>
      <c r="G86" s="79">
        <v>7983</v>
      </c>
      <c r="H86" s="79">
        <v>8951453.9289340433</v>
      </c>
      <c r="I86" s="80">
        <v>5924</v>
      </c>
      <c r="K86" s="11" t="s">
        <v>67</v>
      </c>
      <c r="L86" s="102">
        <v>-8.1423023925842442E-2</v>
      </c>
      <c r="M86" s="102">
        <v>-6.2476629509556236E-2</v>
      </c>
      <c r="N86" s="103">
        <v>-7.9169480081026311E-2</v>
      </c>
    </row>
    <row r="87" spans="1:18" ht="13.5" thickBot="1" x14ac:dyDescent="0.25">
      <c r="A87" s="40" t="s">
        <v>68</v>
      </c>
      <c r="B87" s="34">
        <v>28281</v>
      </c>
      <c r="C87" s="34">
        <v>26932899.847255003</v>
      </c>
      <c r="D87" s="35">
        <v>21848</v>
      </c>
      <c r="E87" s="20"/>
      <c r="F87" s="69" t="s">
        <v>68</v>
      </c>
      <c r="G87" s="74">
        <v>26503</v>
      </c>
      <c r="H87" s="74">
        <v>25342898.219120242</v>
      </c>
      <c r="I87" s="75">
        <v>20202</v>
      </c>
      <c r="K87" s="12" t="s">
        <v>68</v>
      </c>
      <c r="L87" s="104">
        <v>6.7086744896804218E-2</v>
      </c>
      <c r="M87" s="104">
        <v>6.2739534144329534E-2</v>
      </c>
      <c r="N87" s="105">
        <v>8.1477081477081548E-2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7498</v>
      </c>
      <c r="C89" s="85">
        <v>8458201.6701387297</v>
      </c>
      <c r="D89" s="85">
        <v>5087</v>
      </c>
      <c r="E89" s="20"/>
      <c r="F89" s="54" t="s">
        <v>69</v>
      </c>
      <c r="G89" s="51">
        <v>6998</v>
      </c>
      <c r="H89" s="51">
        <v>6834894.5606911071</v>
      </c>
      <c r="I89" s="55">
        <v>4960</v>
      </c>
      <c r="K89" s="101" t="s">
        <v>69</v>
      </c>
      <c r="L89" s="99">
        <v>7.1448985424406919E-2</v>
      </c>
      <c r="M89" s="99">
        <v>0.23750287514069313</v>
      </c>
      <c r="N89" s="99">
        <v>2.5604838709677447E-2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7498</v>
      </c>
      <c r="C90" s="34">
        <v>8458201.6701387297</v>
      </c>
      <c r="D90" s="35">
        <v>5087</v>
      </c>
      <c r="E90" s="20"/>
      <c r="F90" s="71" t="s">
        <v>70</v>
      </c>
      <c r="G90" s="61">
        <v>6998</v>
      </c>
      <c r="H90" s="61">
        <v>6834894.5606911071</v>
      </c>
      <c r="I90" s="62">
        <v>4960</v>
      </c>
      <c r="K90" s="13" t="s">
        <v>70</v>
      </c>
      <c r="L90" s="104">
        <v>7.1448985424406919E-2</v>
      </c>
      <c r="M90" s="104">
        <v>0.23750287514069313</v>
      </c>
      <c r="N90" s="105">
        <v>2.5604838709677447E-2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/>
  </sheetPr>
  <dimension ref="A1:S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81</v>
      </c>
      <c r="B2" s="26">
        <v>2019</v>
      </c>
      <c r="C2" s="25"/>
      <c r="D2" s="25"/>
      <c r="F2" s="44" t="s">
        <v>81</v>
      </c>
      <c r="G2" s="45">
        <v>2018</v>
      </c>
      <c r="K2" s="1" t="s">
        <v>81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361818</v>
      </c>
      <c r="C6" s="85">
        <v>322516955.3229093</v>
      </c>
      <c r="D6" s="85">
        <v>253926</v>
      </c>
      <c r="E6" s="20"/>
      <c r="F6" s="50" t="s">
        <v>1</v>
      </c>
      <c r="G6" s="51">
        <v>337876</v>
      </c>
      <c r="H6" s="51">
        <v>327624029.83339095</v>
      </c>
      <c r="I6" s="51">
        <v>237825</v>
      </c>
      <c r="K6" s="98" t="s">
        <v>1</v>
      </c>
      <c r="L6" s="99">
        <v>7.0860937148539804E-2</v>
      </c>
      <c r="M6" s="99">
        <v>-1.5588217119112957E-2</v>
      </c>
      <c r="N6" s="99">
        <v>6.7701040681173108E-2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34996</v>
      </c>
      <c r="C8" s="87">
        <v>28070815.602327958</v>
      </c>
      <c r="D8" s="87">
        <v>25764</v>
      </c>
      <c r="E8" s="20"/>
      <c r="F8" s="54" t="s">
        <v>4</v>
      </c>
      <c r="G8" s="51">
        <v>36702</v>
      </c>
      <c r="H8" s="51">
        <v>29110498.598600339</v>
      </c>
      <c r="I8" s="55">
        <v>25584</v>
      </c>
      <c r="K8" s="101" t="s">
        <v>4</v>
      </c>
      <c r="L8" s="99">
        <v>-4.6482480518772795E-2</v>
      </c>
      <c r="M8" s="99">
        <v>-3.5715052861457042E-2</v>
      </c>
      <c r="N8" s="99">
        <v>7.0356472795496394E-3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2884</v>
      </c>
      <c r="C9" s="30">
        <v>2385895.8054522565</v>
      </c>
      <c r="D9" s="31">
        <v>1763</v>
      </c>
      <c r="E9" s="21"/>
      <c r="F9" s="56" t="s">
        <v>5</v>
      </c>
      <c r="G9" s="57">
        <v>3214</v>
      </c>
      <c r="H9" s="57">
        <v>2214050.439791474</v>
      </c>
      <c r="I9" s="58">
        <v>1626</v>
      </c>
      <c r="K9" s="7" t="s">
        <v>5</v>
      </c>
      <c r="L9" s="102">
        <v>-0.10267579340385813</v>
      </c>
      <c r="M9" s="102">
        <v>7.761583140669881E-2</v>
      </c>
      <c r="N9" s="102">
        <v>8.4255842558425664E-2</v>
      </c>
    </row>
    <row r="10" spans="1:19" ht="13.5" thickBot="1" x14ac:dyDescent="0.25">
      <c r="A10" s="32" t="s">
        <v>6</v>
      </c>
      <c r="B10" s="30">
        <v>6040</v>
      </c>
      <c r="C10" s="30">
        <v>3944443.6097222813</v>
      </c>
      <c r="D10" s="31">
        <v>5211</v>
      </c>
      <c r="E10" s="20"/>
      <c r="F10" s="59" t="s">
        <v>6</v>
      </c>
      <c r="G10" s="79">
        <v>5732</v>
      </c>
      <c r="H10" s="79">
        <v>4775683.8300232701</v>
      </c>
      <c r="I10" s="80">
        <v>4760</v>
      </c>
      <c r="K10" s="8" t="s">
        <v>6</v>
      </c>
      <c r="L10" s="113">
        <v>5.3733426378227422E-2</v>
      </c>
      <c r="M10" s="113">
        <v>-0.17405679477255898</v>
      </c>
      <c r="N10" s="115">
        <v>9.4747899159663973E-2</v>
      </c>
    </row>
    <row r="11" spans="1:19" ht="13.5" thickBot="1" x14ac:dyDescent="0.25">
      <c r="A11" s="32" t="s">
        <v>7</v>
      </c>
      <c r="B11" s="30">
        <v>2145</v>
      </c>
      <c r="C11" s="30">
        <v>1821979.6488466635</v>
      </c>
      <c r="D11" s="31">
        <v>1454</v>
      </c>
      <c r="E11" s="20"/>
      <c r="F11" s="59" t="s">
        <v>7</v>
      </c>
      <c r="G11" s="79">
        <v>2080</v>
      </c>
      <c r="H11" s="79">
        <v>2104158.8555843523</v>
      </c>
      <c r="I11" s="80">
        <v>1389</v>
      </c>
      <c r="K11" s="8" t="s">
        <v>7</v>
      </c>
      <c r="L11" s="113">
        <v>3.125E-2</v>
      </c>
      <c r="M11" s="113">
        <v>-0.13410546736468898</v>
      </c>
      <c r="N11" s="115">
        <v>4.6796256299496131E-2</v>
      </c>
    </row>
    <row r="12" spans="1:19" ht="13.5" thickBot="1" x14ac:dyDescent="0.25">
      <c r="A12" s="32" t="s">
        <v>8</v>
      </c>
      <c r="B12" s="30">
        <v>3054</v>
      </c>
      <c r="C12" s="30">
        <v>2496184.8690415039</v>
      </c>
      <c r="D12" s="31">
        <v>2242</v>
      </c>
      <c r="E12" s="20"/>
      <c r="F12" s="59" t="s">
        <v>8</v>
      </c>
      <c r="G12" s="79">
        <v>2989</v>
      </c>
      <c r="H12" s="79">
        <v>2292794.4318282316</v>
      </c>
      <c r="I12" s="80">
        <v>2330</v>
      </c>
      <c r="K12" s="8" t="s">
        <v>8</v>
      </c>
      <c r="L12" s="113">
        <v>2.1746403479424581E-2</v>
      </c>
      <c r="M12" s="113">
        <v>8.8708535920114073E-2</v>
      </c>
      <c r="N12" s="115">
        <v>-3.7768240343347692E-2</v>
      </c>
    </row>
    <row r="13" spans="1:19" ht="13.5" thickBot="1" x14ac:dyDescent="0.25">
      <c r="A13" s="32" t="s">
        <v>9</v>
      </c>
      <c r="B13" s="30">
        <v>3935</v>
      </c>
      <c r="C13" s="30">
        <v>2126630.5204372788</v>
      </c>
      <c r="D13" s="31">
        <v>3186</v>
      </c>
      <c r="E13" s="20"/>
      <c r="F13" s="59" t="s">
        <v>9</v>
      </c>
      <c r="G13" s="79">
        <v>4464</v>
      </c>
      <c r="H13" s="79">
        <v>1965424.2495641331</v>
      </c>
      <c r="I13" s="80">
        <v>3515</v>
      </c>
      <c r="K13" s="8" t="s">
        <v>9</v>
      </c>
      <c r="L13" s="113">
        <v>-0.11850358422939067</v>
      </c>
      <c r="M13" s="113">
        <v>8.2021106083786099E-2</v>
      </c>
      <c r="N13" s="115">
        <v>-9.359886201991463E-2</v>
      </c>
    </row>
    <row r="14" spans="1:19" ht="13.5" thickBot="1" x14ac:dyDescent="0.25">
      <c r="A14" s="32" t="s">
        <v>10</v>
      </c>
      <c r="B14" s="30">
        <v>1150</v>
      </c>
      <c r="C14" s="30">
        <v>1267952.9528177644</v>
      </c>
      <c r="D14" s="31">
        <v>688</v>
      </c>
      <c r="E14" s="20"/>
      <c r="F14" s="59" t="s">
        <v>10</v>
      </c>
      <c r="G14" s="79">
        <v>1289</v>
      </c>
      <c r="H14" s="79">
        <v>1634548.4530224036</v>
      </c>
      <c r="I14" s="80">
        <v>615</v>
      </c>
      <c r="K14" s="8" t="s">
        <v>10</v>
      </c>
      <c r="L14" s="113">
        <v>-0.10783553141970514</v>
      </c>
      <c r="M14" s="113">
        <v>-0.22427937179028035</v>
      </c>
      <c r="N14" s="115">
        <v>0.11869918699186988</v>
      </c>
    </row>
    <row r="15" spans="1:19" ht="13.5" thickBot="1" x14ac:dyDescent="0.25">
      <c r="A15" s="32" t="s">
        <v>11</v>
      </c>
      <c r="B15" s="30">
        <v>5696</v>
      </c>
      <c r="C15" s="30">
        <v>4278416.4112671716</v>
      </c>
      <c r="D15" s="31">
        <v>4299</v>
      </c>
      <c r="E15" s="20"/>
      <c r="F15" s="59" t="s">
        <v>11</v>
      </c>
      <c r="G15" s="79">
        <v>5528</v>
      </c>
      <c r="H15" s="79">
        <v>4163120.4309816854</v>
      </c>
      <c r="I15" s="80">
        <v>3801</v>
      </c>
      <c r="K15" s="8" t="s">
        <v>11</v>
      </c>
      <c r="L15" s="113">
        <v>3.0390738060781519E-2</v>
      </c>
      <c r="M15" s="113">
        <v>2.7694606052580228E-2</v>
      </c>
      <c r="N15" s="115">
        <v>0.13101815311760068</v>
      </c>
    </row>
    <row r="16" spans="1:19" ht="13.5" thickBot="1" x14ac:dyDescent="0.25">
      <c r="A16" s="33" t="s">
        <v>12</v>
      </c>
      <c r="B16" s="34">
        <v>10092</v>
      </c>
      <c r="C16" s="34">
        <v>9749311.7847430389</v>
      </c>
      <c r="D16" s="35">
        <v>6921</v>
      </c>
      <c r="E16" s="20"/>
      <c r="F16" s="60" t="s">
        <v>12</v>
      </c>
      <c r="G16" s="109">
        <v>11406</v>
      </c>
      <c r="H16" s="109">
        <v>9960717.9078047872</v>
      </c>
      <c r="I16" s="110">
        <v>7548</v>
      </c>
      <c r="K16" s="9" t="s">
        <v>12</v>
      </c>
      <c r="L16" s="116">
        <v>-0.11520252498684902</v>
      </c>
      <c r="M16" s="116">
        <v>-2.1223984557990461E-2</v>
      </c>
      <c r="N16" s="117">
        <v>-8.3068362480127167E-2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15127</v>
      </c>
      <c r="C18" s="89">
        <v>15294767.742862493</v>
      </c>
      <c r="D18" s="89">
        <v>10165</v>
      </c>
      <c r="E18" s="20"/>
      <c r="F18" s="65" t="s">
        <v>13</v>
      </c>
      <c r="G18" s="66">
        <v>14276</v>
      </c>
      <c r="H18" s="66">
        <v>15563499.950728118</v>
      </c>
      <c r="I18" s="67">
        <v>9723</v>
      </c>
      <c r="K18" s="107" t="s">
        <v>13</v>
      </c>
      <c r="L18" s="108">
        <v>5.9610535163911349E-2</v>
      </c>
      <c r="M18" s="108">
        <v>-1.7266823575442181E-2</v>
      </c>
      <c r="N18" s="120">
        <v>4.5459220405224654E-2</v>
      </c>
    </row>
    <row r="19" spans="1:19" ht="13.5" thickBot="1" x14ac:dyDescent="0.25">
      <c r="A19" s="38" t="s">
        <v>14</v>
      </c>
      <c r="B19" s="30">
        <v>959</v>
      </c>
      <c r="C19" s="30">
        <v>1545900.0298410032</v>
      </c>
      <c r="D19" s="31">
        <v>442</v>
      </c>
      <c r="E19" s="20"/>
      <c r="F19" s="68" t="s">
        <v>14</v>
      </c>
      <c r="G19" s="57">
        <v>664</v>
      </c>
      <c r="H19" s="57">
        <v>1212308.2400500488</v>
      </c>
      <c r="I19" s="58">
        <v>265</v>
      </c>
      <c r="K19" s="10" t="s">
        <v>14</v>
      </c>
      <c r="L19" s="154">
        <v>0.44427710843373491</v>
      </c>
      <c r="M19" s="154">
        <v>0.27517076826697351</v>
      </c>
      <c r="N19" s="155">
        <v>0.66792452830188687</v>
      </c>
    </row>
    <row r="20" spans="1:19" ht="13.5" thickBot="1" x14ac:dyDescent="0.25">
      <c r="A20" s="39" t="s">
        <v>15</v>
      </c>
      <c r="B20" s="30">
        <v>1247</v>
      </c>
      <c r="C20" s="30">
        <v>1054735.81</v>
      </c>
      <c r="D20" s="31">
        <v>970</v>
      </c>
      <c r="E20" s="20"/>
      <c r="F20" s="68" t="s">
        <v>15</v>
      </c>
      <c r="G20" s="57">
        <v>1109</v>
      </c>
      <c r="H20" s="57">
        <v>1108093.48</v>
      </c>
      <c r="I20" s="58">
        <v>893</v>
      </c>
      <c r="K20" s="11" t="s">
        <v>15</v>
      </c>
      <c r="L20" s="154">
        <v>0.12443642921550957</v>
      </c>
      <c r="M20" s="154">
        <v>-4.8152679320881742E-2</v>
      </c>
      <c r="N20" s="155">
        <v>8.6226203807390878E-2</v>
      </c>
    </row>
    <row r="21" spans="1:19" ht="13.5" thickBot="1" x14ac:dyDescent="0.25">
      <c r="A21" s="40" t="s">
        <v>16</v>
      </c>
      <c r="B21" s="34">
        <v>12921</v>
      </c>
      <c r="C21" s="34">
        <v>12694131.903021488</v>
      </c>
      <c r="D21" s="35">
        <v>8753</v>
      </c>
      <c r="E21" s="20"/>
      <c r="F21" s="69" t="s">
        <v>16</v>
      </c>
      <c r="G21" s="61">
        <v>12503</v>
      </c>
      <c r="H21" s="61">
        <v>13243098.230678068</v>
      </c>
      <c r="I21" s="62">
        <v>8565</v>
      </c>
      <c r="K21" s="12" t="s">
        <v>16</v>
      </c>
      <c r="L21" s="156">
        <v>3.3431976325681845E-2</v>
      </c>
      <c r="M21" s="156">
        <v>-4.1453013342820477E-2</v>
      </c>
      <c r="N21" s="157">
        <v>2.1949795680093365E-2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4834</v>
      </c>
      <c r="C23" s="85">
        <v>5246126.1751495358</v>
      </c>
      <c r="D23" s="85">
        <v>3308</v>
      </c>
      <c r="E23" s="20"/>
      <c r="F23" s="54" t="s">
        <v>17</v>
      </c>
      <c r="G23" s="51">
        <v>4645</v>
      </c>
      <c r="H23" s="51">
        <v>5834911.9867666224</v>
      </c>
      <c r="I23" s="55">
        <v>2741</v>
      </c>
      <c r="K23" s="101" t="s">
        <v>17</v>
      </c>
      <c r="L23" s="99">
        <v>4.0688912809472511E-2</v>
      </c>
      <c r="M23" s="99">
        <v>-0.10090740236569673</v>
      </c>
      <c r="N23" s="99">
        <v>0.20685881065304623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4834</v>
      </c>
      <c r="C24" s="34">
        <v>5246126.1751495358</v>
      </c>
      <c r="D24" s="35">
        <v>3308</v>
      </c>
      <c r="E24" s="20"/>
      <c r="F24" s="71" t="s">
        <v>18</v>
      </c>
      <c r="G24" s="61">
        <v>4645</v>
      </c>
      <c r="H24" s="61">
        <v>5834911.9867666224</v>
      </c>
      <c r="I24" s="62">
        <v>2741</v>
      </c>
      <c r="K24" s="13" t="s">
        <v>18</v>
      </c>
      <c r="L24" s="104">
        <v>4.0688912809472511E-2</v>
      </c>
      <c r="M24" s="104">
        <v>-0.10090740236569673</v>
      </c>
      <c r="N24" s="105">
        <v>0.20685881065304623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2642</v>
      </c>
      <c r="C26" s="85">
        <v>1265309.3749789237</v>
      </c>
      <c r="D26" s="85">
        <v>2384</v>
      </c>
      <c r="E26" s="20"/>
      <c r="F26" s="50" t="s">
        <v>19</v>
      </c>
      <c r="G26" s="51">
        <v>2960</v>
      </c>
      <c r="H26" s="51">
        <v>1484083.4766957173</v>
      </c>
      <c r="I26" s="55">
        <v>2791</v>
      </c>
      <c r="K26" s="98" t="s">
        <v>19</v>
      </c>
      <c r="L26" s="99">
        <v>-0.10743243243243239</v>
      </c>
      <c r="M26" s="99">
        <v>-0.14741360924244629</v>
      </c>
      <c r="N26" s="99">
        <v>-0.14582586886420634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2642</v>
      </c>
      <c r="C27" s="34">
        <v>1265309.3749789237</v>
      </c>
      <c r="D27" s="35">
        <v>2384</v>
      </c>
      <c r="E27" s="20"/>
      <c r="F27" s="72" t="s">
        <v>20</v>
      </c>
      <c r="G27" s="61">
        <v>2960</v>
      </c>
      <c r="H27" s="61">
        <v>1484083.4766957173</v>
      </c>
      <c r="I27" s="62">
        <v>2791</v>
      </c>
      <c r="K27" s="14" t="s">
        <v>20</v>
      </c>
      <c r="L27" s="104">
        <v>-0.10743243243243239</v>
      </c>
      <c r="M27" s="104">
        <v>-0.14741360924244629</v>
      </c>
      <c r="N27" s="105">
        <v>-0.14582586886420634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13765</v>
      </c>
      <c r="C29" s="85">
        <v>8064513.6255841451</v>
      </c>
      <c r="D29" s="85">
        <v>10925</v>
      </c>
      <c r="E29" s="20"/>
      <c r="F29" s="50" t="s">
        <v>21</v>
      </c>
      <c r="G29" s="51">
        <v>14257</v>
      </c>
      <c r="H29" s="51">
        <v>7947589.5514374599</v>
      </c>
      <c r="I29" s="55">
        <v>10790</v>
      </c>
      <c r="K29" s="98" t="s">
        <v>21</v>
      </c>
      <c r="L29" s="99">
        <v>-3.4509363821280781E-2</v>
      </c>
      <c r="M29" s="99">
        <v>1.471189137158424E-2</v>
      </c>
      <c r="N29" s="99">
        <v>1.2511584800741327E-2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6170</v>
      </c>
      <c r="C30" s="30">
        <v>3704314.9548102953</v>
      </c>
      <c r="D30" s="31">
        <v>4965</v>
      </c>
      <c r="E30" s="20"/>
      <c r="F30" s="73" t="s">
        <v>22</v>
      </c>
      <c r="G30" s="57">
        <v>6397</v>
      </c>
      <c r="H30" s="57">
        <v>3882670.2542961286</v>
      </c>
      <c r="I30" s="58">
        <v>4770</v>
      </c>
      <c r="K30" s="15" t="s">
        <v>22</v>
      </c>
      <c r="L30" s="102">
        <v>-3.5485383773643853E-2</v>
      </c>
      <c r="M30" s="102">
        <v>-4.5936246913702128E-2</v>
      </c>
      <c r="N30" s="103">
        <v>4.088050314465419E-2</v>
      </c>
    </row>
    <row r="31" spans="1:19" ht="13.5" thickBot="1" x14ac:dyDescent="0.25">
      <c r="A31" s="94" t="s">
        <v>23</v>
      </c>
      <c r="B31" s="34">
        <v>7595</v>
      </c>
      <c r="C31" s="34">
        <v>4360198.6707738498</v>
      </c>
      <c r="D31" s="35">
        <v>5960</v>
      </c>
      <c r="E31" s="20"/>
      <c r="F31" s="73" t="s">
        <v>23</v>
      </c>
      <c r="G31" s="74">
        <v>7860</v>
      </c>
      <c r="H31" s="74">
        <v>4064919.2971413317</v>
      </c>
      <c r="I31" s="75">
        <v>6020</v>
      </c>
      <c r="K31" s="16" t="s">
        <v>23</v>
      </c>
      <c r="L31" s="104">
        <v>-3.371501272264632E-2</v>
      </c>
      <c r="M31" s="104">
        <v>7.2640894455192395E-2</v>
      </c>
      <c r="N31" s="105">
        <v>-9.966777408637828E-3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10394</v>
      </c>
      <c r="C33" s="85">
        <v>8381455.1402946413</v>
      </c>
      <c r="D33" s="85">
        <v>7837</v>
      </c>
      <c r="E33" s="20"/>
      <c r="F33" s="54" t="s">
        <v>24</v>
      </c>
      <c r="G33" s="51">
        <v>8607</v>
      </c>
      <c r="H33" s="51">
        <v>7939429.6779579446</v>
      </c>
      <c r="I33" s="55">
        <v>6035</v>
      </c>
      <c r="K33" s="101" t="s">
        <v>24</v>
      </c>
      <c r="L33" s="99">
        <v>0.20762170326478446</v>
      </c>
      <c r="M33" s="99">
        <v>5.5674712198016119E-2</v>
      </c>
      <c r="N33" s="99">
        <v>0.29859154929577469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10394</v>
      </c>
      <c r="C34" s="34">
        <v>8381455.1402946413</v>
      </c>
      <c r="D34" s="35">
        <v>7837</v>
      </c>
      <c r="E34" s="20"/>
      <c r="F34" s="71" t="s">
        <v>25</v>
      </c>
      <c r="G34" s="61">
        <v>8607</v>
      </c>
      <c r="H34" s="61">
        <v>7939429.6779579446</v>
      </c>
      <c r="I34" s="62">
        <v>6035</v>
      </c>
      <c r="K34" s="13" t="s">
        <v>25</v>
      </c>
      <c r="L34" s="104">
        <v>0.20762170326478446</v>
      </c>
      <c r="M34" s="104">
        <v>5.5674712198016119E-2</v>
      </c>
      <c r="N34" s="105">
        <v>0.29859154929577469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12428</v>
      </c>
      <c r="C36" s="85">
        <v>13248482.794003379</v>
      </c>
      <c r="D36" s="85">
        <v>9123</v>
      </c>
      <c r="E36" s="20"/>
      <c r="F36" s="50" t="s">
        <v>26</v>
      </c>
      <c r="G36" s="51">
        <v>12862</v>
      </c>
      <c r="H36" s="51">
        <v>13629347.559005905</v>
      </c>
      <c r="I36" s="55">
        <v>8879</v>
      </c>
      <c r="K36" s="98" t="s">
        <v>26</v>
      </c>
      <c r="L36" s="99">
        <v>-3.3742808272430369E-2</v>
      </c>
      <c r="M36" s="99">
        <v>-2.7944460536620586E-2</v>
      </c>
      <c r="N36" s="114">
        <v>2.7480572136501902E-2</v>
      </c>
    </row>
    <row r="37" spans="1:19" ht="13.5" thickBot="1" x14ac:dyDescent="0.25">
      <c r="A37" s="38" t="s">
        <v>27</v>
      </c>
      <c r="B37" s="30">
        <v>1026</v>
      </c>
      <c r="C37" s="30">
        <v>1193365.9047288992</v>
      </c>
      <c r="D37" s="30">
        <v>627</v>
      </c>
      <c r="E37" s="20"/>
      <c r="F37" s="73" t="s">
        <v>27</v>
      </c>
      <c r="G37" s="79">
        <v>1332</v>
      </c>
      <c r="H37" s="79">
        <v>1526656.5597221868</v>
      </c>
      <c r="I37" s="80">
        <v>837</v>
      </c>
      <c r="K37" s="10" t="s">
        <v>27</v>
      </c>
      <c r="L37" s="102">
        <v>-0.22972972972972971</v>
      </c>
      <c r="M37" s="102">
        <v>-0.2183141014072858</v>
      </c>
      <c r="N37" s="103">
        <v>-0.25089605734767029</v>
      </c>
    </row>
    <row r="38" spans="1:19" ht="13.5" thickBot="1" x14ac:dyDescent="0.25">
      <c r="A38" s="39" t="s">
        <v>28</v>
      </c>
      <c r="B38" s="30">
        <v>1330</v>
      </c>
      <c r="C38" s="30">
        <v>1749830.7710760499</v>
      </c>
      <c r="D38" s="30">
        <v>704</v>
      </c>
      <c r="E38" s="20"/>
      <c r="F38" s="68" t="s">
        <v>28</v>
      </c>
      <c r="G38" s="79">
        <v>1131</v>
      </c>
      <c r="H38" s="79">
        <v>1718686.2177756692</v>
      </c>
      <c r="I38" s="80">
        <v>482</v>
      </c>
      <c r="K38" s="11" t="s">
        <v>28</v>
      </c>
      <c r="L38" s="113">
        <v>0.17595048629531385</v>
      </c>
      <c r="M38" s="113">
        <v>1.812113984406527E-2</v>
      </c>
      <c r="N38" s="115">
        <v>0.46058091286307046</v>
      </c>
    </row>
    <row r="39" spans="1:19" ht="13.5" thickBot="1" x14ac:dyDescent="0.25">
      <c r="A39" s="39" t="s">
        <v>29</v>
      </c>
      <c r="B39" s="30">
        <v>989</v>
      </c>
      <c r="C39" s="30">
        <v>1051917.4301420208</v>
      </c>
      <c r="D39" s="30">
        <v>717</v>
      </c>
      <c r="E39" s="20"/>
      <c r="F39" s="68" t="s">
        <v>29</v>
      </c>
      <c r="G39" s="79">
        <v>956</v>
      </c>
      <c r="H39" s="79">
        <v>1234118.5446597668</v>
      </c>
      <c r="I39" s="80">
        <v>586</v>
      </c>
      <c r="K39" s="11" t="s">
        <v>29</v>
      </c>
      <c r="L39" s="113">
        <v>3.4518828451882921E-2</v>
      </c>
      <c r="M39" s="113">
        <v>-0.14763663936998606</v>
      </c>
      <c r="N39" s="115">
        <v>0.22354948805460761</v>
      </c>
    </row>
    <row r="40" spans="1:19" ht="13.5" thickBot="1" x14ac:dyDescent="0.25">
      <c r="A40" s="39" t="s">
        <v>30</v>
      </c>
      <c r="B40" s="30">
        <v>5500</v>
      </c>
      <c r="C40" s="30">
        <v>5829667.3430867307</v>
      </c>
      <c r="D40" s="30">
        <v>4229</v>
      </c>
      <c r="E40" s="20"/>
      <c r="F40" s="68" t="s">
        <v>30</v>
      </c>
      <c r="G40" s="79">
        <v>6560</v>
      </c>
      <c r="H40" s="79">
        <v>6182078.2248154366</v>
      </c>
      <c r="I40" s="80">
        <v>4762</v>
      </c>
      <c r="K40" s="11" t="s">
        <v>30</v>
      </c>
      <c r="L40" s="113">
        <v>-0.16158536585365857</v>
      </c>
      <c r="M40" s="113">
        <v>-5.7005244662562848E-2</v>
      </c>
      <c r="N40" s="115">
        <v>-0.11192776144477112</v>
      </c>
    </row>
    <row r="41" spans="1:19" ht="13.5" thickBot="1" x14ac:dyDescent="0.25">
      <c r="A41" s="40" t="s">
        <v>31</v>
      </c>
      <c r="B41" s="34">
        <v>3583</v>
      </c>
      <c r="C41" s="34">
        <v>3423701.3449696791</v>
      </c>
      <c r="D41" s="35">
        <v>2846</v>
      </c>
      <c r="E41" s="20"/>
      <c r="F41" s="69" t="s">
        <v>31</v>
      </c>
      <c r="G41" s="79">
        <v>2883</v>
      </c>
      <c r="H41" s="79">
        <v>2967808.0120328441</v>
      </c>
      <c r="I41" s="80">
        <v>2212</v>
      </c>
      <c r="K41" s="12" t="s">
        <v>31</v>
      </c>
      <c r="L41" s="118">
        <v>0.24280263614290676</v>
      </c>
      <c r="M41" s="118">
        <v>0.15361281157286322</v>
      </c>
      <c r="N41" s="119">
        <v>0.28661844484629295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24892</v>
      </c>
      <c r="C43" s="85">
        <v>18985333.303144746</v>
      </c>
      <c r="D43" s="85">
        <v>17239</v>
      </c>
      <c r="E43" s="20"/>
      <c r="F43" s="50" t="s">
        <v>32</v>
      </c>
      <c r="G43" s="51">
        <v>22027</v>
      </c>
      <c r="H43" s="51">
        <v>21032840.256685257</v>
      </c>
      <c r="I43" s="55">
        <v>16666</v>
      </c>
      <c r="K43" s="98" t="s">
        <v>32</v>
      </c>
      <c r="L43" s="99">
        <v>0.13006764425477813</v>
      </c>
      <c r="M43" s="99">
        <v>-9.7348096051350641E-2</v>
      </c>
      <c r="N43" s="99">
        <v>3.4381375255010171E-2</v>
      </c>
    </row>
    <row r="44" spans="1:19" ht="13.5" thickBot="1" x14ac:dyDescent="0.25">
      <c r="A44" s="38" t="s">
        <v>33</v>
      </c>
      <c r="B44" s="30">
        <v>1061</v>
      </c>
      <c r="C44" s="30">
        <v>701061.28499999992</v>
      </c>
      <c r="D44" s="31">
        <v>907</v>
      </c>
      <c r="E44" s="20"/>
      <c r="F44" s="76" t="s">
        <v>33</v>
      </c>
      <c r="G44" s="57">
        <v>912</v>
      </c>
      <c r="H44" s="57">
        <v>718734.34660000005</v>
      </c>
      <c r="I44" s="58">
        <v>816</v>
      </c>
      <c r="K44" s="10" t="s">
        <v>33</v>
      </c>
      <c r="L44" s="167">
        <v>0.16337719298245612</v>
      </c>
      <c r="M44" s="167">
        <v>-2.4589142961656485E-2</v>
      </c>
      <c r="N44" s="168">
        <v>0.1115196078431373</v>
      </c>
    </row>
    <row r="45" spans="1:19" ht="13.5" thickBot="1" x14ac:dyDescent="0.25">
      <c r="A45" s="39" t="s">
        <v>34</v>
      </c>
      <c r="B45" s="30">
        <v>3362</v>
      </c>
      <c r="C45" s="30">
        <v>2883491.0685317307</v>
      </c>
      <c r="D45" s="31">
        <v>2526</v>
      </c>
      <c r="E45" s="20"/>
      <c r="F45" s="77" t="s">
        <v>34</v>
      </c>
      <c r="G45" s="57">
        <v>3507</v>
      </c>
      <c r="H45" s="57">
        <v>4367226.0369469905</v>
      </c>
      <c r="I45" s="58">
        <v>2550</v>
      </c>
      <c r="K45" s="11" t="s">
        <v>34</v>
      </c>
      <c r="L45" s="169">
        <v>-4.1345879669232977E-2</v>
      </c>
      <c r="M45" s="169">
        <v>-0.3397431128736581</v>
      </c>
      <c r="N45" s="170">
        <v>-9.4117647058823417E-3</v>
      </c>
    </row>
    <row r="46" spans="1:19" ht="13.5" thickBot="1" x14ac:dyDescent="0.25">
      <c r="A46" s="39" t="s">
        <v>35</v>
      </c>
      <c r="B46" s="30">
        <v>1123</v>
      </c>
      <c r="C46" s="30">
        <v>753893.10009180102</v>
      </c>
      <c r="D46" s="31">
        <v>886</v>
      </c>
      <c r="E46" s="20"/>
      <c r="F46" s="77" t="s">
        <v>35</v>
      </c>
      <c r="G46" s="57">
        <v>1086</v>
      </c>
      <c r="H46" s="57">
        <v>823621.95480550802</v>
      </c>
      <c r="I46" s="58">
        <v>876</v>
      </c>
      <c r="K46" s="11" t="s">
        <v>35</v>
      </c>
      <c r="L46" s="169">
        <v>3.4069981583793707E-2</v>
      </c>
      <c r="M46" s="169">
        <v>-8.4661238456389731E-2</v>
      </c>
      <c r="N46" s="170">
        <v>1.1415525114155223E-2</v>
      </c>
    </row>
    <row r="47" spans="1:19" ht="13.5" thickBot="1" x14ac:dyDescent="0.25">
      <c r="A47" s="39" t="s">
        <v>36</v>
      </c>
      <c r="B47" s="30">
        <v>8068</v>
      </c>
      <c r="C47" s="30">
        <v>4995975.7969203657</v>
      </c>
      <c r="D47" s="31">
        <v>4695</v>
      </c>
      <c r="E47" s="20"/>
      <c r="F47" s="77" t="s">
        <v>36</v>
      </c>
      <c r="G47" s="57">
        <v>4726</v>
      </c>
      <c r="H47" s="57">
        <v>4808959.7116062362</v>
      </c>
      <c r="I47" s="58">
        <v>3767</v>
      </c>
      <c r="K47" s="11" t="s">
        <v>36</v>
      </c>
      <c r="L47" s="169">
        <v>0.70715192551840889</v>
      </c>
      <c r="M47" s="169">
        <v>3.8889093801882657E-2</v>
      </c>
      <c r="N47" s="170">
        <v>0.24634988054154494</v>
      </c>
    </row>
    <row r="48" spans="1:19" ht="13.5" thickBot="1" x14ac:dyDescent="0.25">
      <c r="A48" s="39" t="s">
        <v>37</v>
      </c>
      <c r="B48" s="30">
        <v>1339</v>
      </c>
      <c r="C48" s="30">
        <v>1387783.211452581</v>
      </c>
      <c r="D48" s="31">
        <v>800</v>
      </c>
      <c r="E48" s="20"/>
      <c r="F48" s="77" t="s">
        <v>37</v>
      </c>
      <c r="G48" s="57">
        <v>1537</v>
      </c>
      <c r="H48" s="57">
        <v>1619099.4592141339</v>
      </c>
      <c r="I48" s="58">
        <v>882</v>
      </c>
      <c r="K48" s="11" t="s">
        <v>37</v>
      </c>
      <c r="L48" s="169">
        <v>-0.12882238126219914</v>
      </c>
      <c r="M48" s="169">
        <v>-0.14286722563283882</v>
      </c>
      <c r="N48" s="170">
        <v>-9.2970521541950069E-2</v>
      </c>
    </row>
    <row r="49" spans="1:19" ht="13.5" thickBot="1" x14ac:dyDescent="0.25">
      <c r="A49" s="39" t="s">
        <v>38</v>
      </c>
      <c r="B49" s="30">
        <v>1911</v>
      </c>
      <c r="C49" s="30">
        <v>1433329.357687949</v>
      </c>
      <c r="D49" s="31">
        <v>1595</v>
      </c>
      <c r="E49" s="20"/>
      <c r="F49" s="77" t="s">
        <v>38</v>
      </c>
      <c r="G49" s="57">
        <v>2491</v>
      </c>
      <c r="H49" s="57">
        <v>1656699.961510764</v>
      </c>
      <c r="I49" s="58">
        <v>2178</v>
      </c>
      <c r="K49" s="11" t="s">
        <v>38</v>
      </c>
      <c r="L49" s="169">
        <v>-0.23283821758329992</v>
      </c>
      <c r="M49" s="169">
        <v>-0.13482864067861799</v>
      </c>
      <c r="N49" s="170">
        <v>-0.26767676767676762</v>
      </c>
    </row>
    <row r="50" spans="1:19" ht="13.5" thickBot="1" x14ac:dyDescent="0.25">
      <c r="A50" s="39" t="s">
        <v>39</v>
      </c>
      <c r="B50" s="30">
        <v>488</v>
      </c>
      <c r="C50" s="30">
        <v>854763.25866357295</v>
      </c>
      <c r="D50" s="31">
        <v>274</v>
      </c>
      <c r="E50" s="20"/>
      <c r="F50" s="77" t="s">
        <v>39</v>
      </c>
      <c r="G50" s="57">
        <v>501</v>
      </c>
      <c r="H50" s="57">
        <v>757416.32024511113</v>
      </c>
      <c r="I50" s="58">
        <v>287</v>
      </c>
      <c r="K50" s="11" t="s">
        <v>39</v>
      </c>
      <c r="L50" s="169">
        <v>-2.5948103792415189E-2</v>
      </c>
      <c r="M50" s="169">
        <v>0.12852500773545383</v>
      </c>
      <c r="N50" s="170">
        <v>-4.5296167247386721E-2</v>
      </c>
    </row>
    <row r="51" spans="1:19" ht="13.5" thickBot="1" x14ac:dyDescent="0.25">
      <c r="A51" s="39" t="s">
        <v>40</v>
      </c>
      <c r="B51" s="30">
        <v>6451</v>
      </c>
      <c r="C51" s="30">
        <v>5030605.9847967485</v>
      </c>
      <c r="D51" s="31">
        <v>4723</v>
      </c>
      <c r="E51" s="20"/>
      <c r="F51" s="77" t="s">
        <v>40</v>
      </c>
      <c r="G51" s="57">
        <v>6094</v>
      </c>
      <c r="H51" s="57">
        <v>5279195.4057565127</v>
      </c>
      <c r="I51" s="58">
        <v>4341</v>
      </c>
      <c r="K51" s="11" t="s">
        <v>40</v>
      </c>
      <c r="L51" s="169">
        <v>5.8582212011814905E-2</v>
      </c>
      <c r="M51" s="169">
        <v>-4.7088505321984941E-2</v>
      </c>
      <c r="N51" s="170">
        <v>8.7998157106657482E-2</v>
      </c>
    </row>
    <row r="52" spans="1:19" ht="13.5" thickBot="1" x14ac:dyDescent="0.25">
      <c r="A52" s="40" t="s">
        <v>41</v>
      </c>
      <c r="B52" s="34">
        <v>1089</v>
      </c>
      <c r="C52" s="34">
        <v>944430.24</v>
      </c>
      <c r="D52" s="35">
        <v>833</v>
      </c>
      <c r="E52" s="20"/>
      <c r="F52" s="78" t="s">
        <v>41</v>
      </c>
      <c r="G52" s="61">
        <v>1173</v>
      </c>
      <c r="H52" s="61">
        <v>1001887.06</v>
      </c>
      <c r="I52" s="62">
        <v>969</v>
      </c>
      <c r="K52" s="12" t="s">
        <v>41</v>
      </c>
      <c r="L52" s="171">
        <v>-7.1611253196930957E-2</v>
      </c>
      <c r="M52" s="171">
        <v>-5.7348599751353313E-2</v>
      </c>
      <c r="N52" s="172">
        <v>-0.14035087719298245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70359</v>
      </c>
      <c r="C54" s="85">
        <v>78061397.670882598</v>
      </c>
      <c r="D54" s="85">
        <v>48752</v>
      </c>
      <c r="E54" s="20"/>
      <c r="F54" s="50" t="s">
        <v>42</v>
      </c>
      <c r="G54" s="51">
        <v>66477</v>
      </c>
      <c r="H54" s="51">
        <v>81385235.008834541</v>
      </c>
      <c r="I54" s="55">
        <v>42147</v>
      </c>
      <c r="K54" s="98" t="s">
        <v>42</v>
      </c>
      <c r="L54" s="99">
        <v>5.8396137009792959E-2</v>
      </c>
      <c r="M54" s="99">
        <v>-4.0840790563437368E-2</v>
      </c>
      <c r="N54" s="99">
        <v>0.15671340783448406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56574</v>
      </c>
      <c r="C55" s="30">
        <v>63023949.246054471</v>
      </c>
      <c r="D55" s="31">
        <v>39572</v>
      </c>
      <c r="E55" s="20"/>
      <c r="F55" s="73" t="s">
        <v>43</v>
      </c>
      <c r="G55" s="57">
        <v>54103</v>
      </c>
      <c r="H55" s="57">
        <v>67300872.553888425</v>
      </c>
      <c r="I55" s="58">
        <v>34533</v>
      </c>
      <c r="K55" s="10" t="s">
        <v>43</v>
      </c>
      <c r="L55" s="102">
        <v>4.5672143873722426E-2</v>
      </c>
      <c r="M55" s="102">
        <v>-6.3549299519250368E-2</v>
      </c>
      <c r="N55" s="103">
        <v>0.14591839689572295</v>
      </c>
    </row>
    <row r="56" spans="1:19" ht="13.5" thickBot="1" x14ac:dyDescent="0.25">
      <c r="A56" s="39" t="s">
        <v>44</v>
      </c>
      <c r="B56" s="30">
        <v>3404</v>
      </c>
      <c r="C56" s="30">
        <v>3724494.5291044768</v>
      </c>
      <c r="D56" s="31">
        <v>2292</v>
      </c>
      <c r="E56" s="20"/>
      <c r="F56" s="68" t="s">
        <v>44</v>
      </c>
      <c r="G56" s="79">
        <v>3250</v>
      </c>
      <c r="H56" s="79">
        <v>3360162.5238086665</v>
      </c>
      <c r="I56" s="80">
        <v>2160</v>
      </c>
      <c r="K56" s="11" t="s">
        <v>44</v>
      </c>
      <c r="L56" s="102">
        <v>4.7384615384615358E-2</v>
      </c>
      <c r="M56" s="102">
        <v>0.10842689980449172</v>
      </c>
      <c r="N56" s="103">
        <v>6.1111111111111116E-2</v>
      </c>
    </row>
    <row r="57" spans="1:19" ht="13.5" thickBot="1" x14ac:dyDescent="0.25">
      <c r="A57" s="39" t="s">
        <v>45</v>
      </c>
      <c r="B57" s="30">
        <v>2093</v>
      </c>
      <c r="C57" s="30">
        <v>2669145.1195750711</v>
      </c>
      <c r="D57" s="31">
        <v>1053</v>
      </c>
      <c r="E57" s="20"/>
      <c r="F57" s="68" t="s">
        <v>45</v>
      </c>
      <c r="G57" s="79">
        <v>2172</v>
      </c>
      <c r="H57" s="79">
        <v>2657142.949475762</v>
      </c>
      <c r="I57" s="80">
        <v>1027</v>
      </c>
      <c r="K57" s="11" t="s">
        <v>45</v>
      </c>
      <c r="L57" s="102">
        <v>-3.6372007366482495E-2</v>
      </c>
      <c r="M57" s="102">
        <v>4.5169455793401259E-3</v>
      </c>
      <c r="N57" s="103">
        <v>2.5316455696202445E-2</v>
      </c>
    </row>
    <row r="58" spans="1:19" ht="13.5" thickBot="1" x14ac:dyDescent="0.25">
      <c r="A58" s="40" t="s">
        <v>46</v>
      </c>
      <c r="B58" s="34">
        <v>8288</v>
      </c>
      <c r="C58" s="34">
        <v>8643808.7761485912</v>
      </c>
      <c r="D58" s="35">
        <v>5835</v>
      </c>
      <c r="E58" s="20"/>
      <c r="F58" s="69" t="s">
        <v>46</v>
      </c>
      <c r="G58" s="74">
        <v>6952</v>
      </c>
      <c r="H58" s="74">
        <v>8067056.9816616727</v>
      </c>
      <c r="I58" s="75">
        <v>4427</v>
      </c>
      <c r="K58" s="12" t="s">
        <v>46</v>
      </c>
      <c r="L58" s="104">
        <v>0.19217491369390105</v>
      </c>
      <c r="M58" s="104">
        <v>7.1494696987763007E-2</v>
      </c>
      <c r="N58" s="105">
        <v>0.3180483397334537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35436</v>
      </c>
      <c r="C60" s="85">
        <v>27272049.752518721</v>
      </c>
      <c r="D60" s="85">
        <v>27091</v>
      </c>
      <c r="E60" s="20"/>
      <c r="F60" s="50" t="s">
        <v>47</v>
      </c>
      <c r="G60" s="51">
        <v>35444</v>
      </c>
      <c r="H60" s="51">
        <v>27744791.29039561</v>
      </c>
      <c r="I60" s="55">
        <v>25985</v>
      </c>
      <c r="K60" s="98" t="s">
        <v>47</v>
      </c>
      <c r="L60" s="99">
        <v>-2.257081593499688E-4</v>
      </c>
      <c r="M60" s="99">
        <v>-1.7038929322944263E-2</v>
      </c>
      <c r="N60" s="99">
        <v>4.2563017125264668E-2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5173</v>
      </c>
      <c r="C61" s="30">
        <v>4240739.8393289996</v>
      </c>
      <c r="D61" s="31">
        <v>4285</v>
      </c>
      <c r="E61" s="20"/>
      <c r="F61" s="73" t="s">
        <v>48</v>
      </c>
      <c r="G61" s="57">
        <v>4821</v>
      </c>
      <c r="H61" s="57">
        <v>3851124.9364159494</v>
      </c>
      <c r="I61" s="58">
        <v>3622</v>
      </c>
      <c r="K61" s="10" t="s">
        <v>48</v>
      </c>
      <c r="L61" s="102">
        <v>7.3013897531632344E-2</v>
      </c>
      <c r="M61" s="102">
        <v>0.10116911534831829</v>
      </c>
      <c r="N61" s="103">
        <v>0.1830480397570402</v>
      </c>
    </row>
    <row r="62" spans="1:19" ht="13.5" thickBot="1" x14ac:dyDescent="0.25">
      <c r="A62" s="39" t="s">
        <v>49</v>
      </c>
      <c r="B62" s="30">
        <v>2901</v>
      </c>
      <c r="C62" s="30">
        <v>3690693.0795313264</v>
      </c>
      <c r="D62" s="31">
        <v>1359</v>
      </c>
      <c r="E62" s="20"/>
      <c r="F62" s="68" t="s">
        <v>49</v>
      </c>
      <c r="G62" s="79">
        <v>3902</v>
      </c>
      <c r="H62" s="79">
        <v>4930182.1770266807</v>
      </c>
      <c r="I62" s="80">
        <v>1905</v>
      </c>
      <c r="K62" s="11" t="s">
        <v>49</v>
      </c>
      <c r="L62" s="102">
        <v>-0.2565351101998975</v>
      </c>
      <c r="M62" s="102">
        <v>-0.25140837660544046</v>
      </c>
      <c r="N62" s="103">
        <v>-0.28661417322834648</v>
      </c>
    </row>
    <row r="63" spans="1:19" ht="13.5" thickBot="1" x14ac:dyDescent="0.25">
      <c r="A63" s="40" t="s">
        <v>50</v>
      </c>
      <c r="B63" s="34">
        <v>27362</v>
      </c>
      <c r="C63" s="34">
        <v>19340616.833658397</v>
      </c>
      <c r="D63" s="35">
        <v>21447</v>
      </c>
      <c r="E63" s="20"/>
      <c r="F63" s="69" t="s">
        <v>50</v>
      </c>
      <c r="G63" s="74">
        <v>26721</v>
      </c>
      <c r="H63" s="74">
        <v>18963484.17695298</v>
      </c>
      <c r="I63" s="75">
        <v>20458</v>
      </c>
      <c r="K63" s="12" t="s">
        <v>50</v>
      </c>
      <c r="L63" s="104">
        <v>2.3988623180270174E-2</v>
      </c>
      <c r="M63" s="104">
        <v>1.9887308323001118E-2</v>
      </c>
      <c r="N63" s="105">
        <v>4.8342946524587038E-2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1943</v>
      </c>
      <c r="C65" s="85">
        <v>1809235.085572216</v>
      </c>
      <c r="D65" s="85">
        <v>1081</v>
      </c>
      <c r="E65" s="20"/>
      <c r="F65" s="50" t="s">
        <v>51</v>
      </c>
      <c r="G65" s="51">
        <v>1949</v>
      </c>
      <c r="H65" s="51">
        <v>1934047.3728522249</v>
      </c>
      <c r="I65" s="55">
        <v>1244</v>
      </c>
      <c r="K65" s="98" t="s">
        <v>51</v>
      </c>
      <c r="L65" s="99">
        <v>-3.0785017957927208E-3</v>
      </c>
      <c r="M65" s="99">
        <v>-6.4534245144131419E-2</v>
      </c>
      <c r="N65" s="99">
        <v>-0.13102893890675238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1003</v>
      </c>
      <c r="C66" s="30">
        <v>991856.22552329989</v>
      </c>
      <c r="D66" s="31">
        <v>454</v>
      </c>
      <c r="E66" s="20"/>
      <c r="F66" s="73" t="s">
        <v>52</v>
      </c>
      <c r="G66" s="57">
        <v>1081</v>
      </c>
      <c r="H66" s="57">
        <v>1079432.554539785</v>
      </c>
      <c r="I66" s="58">
        <v>577</v>
      </c>
      <c r="K66" s="10" t="s">
        <v>52</v>
      </c>
      <c r="L66" s="102">
        <v>-7.2155411655874135E-2</v>
      </c>
      <c r="M66" s="102">
        <v>-8.1131821203802024E-2</v>
      </c>
      <c r="N66" s="103">
        <v>-0.21317157712305024</v>
      </c>
    </row>
    <row r="67" spans="1:19" ht="13.5" thickBot="1" x14ac:dyDescent="0.25">
      <c r="A67" s="40" t="s">
        <v>53</v>
      </c>
      <c r="B67" s="34">
        <v>940</v>
      </c>
      <c r="C67" s="34">
        <v>817378.86004891607</v>
      </c>
      <c r="D67" s="35">
        <v>627</v>
      </c>
      <c r="E67" s="20"/>
      <c r="F67" s="69" t="s">
        <v>53</v>
      </c>
      <c r="G67" s="74">
        <v>868</v>
      </c>
      <c r="H67" s="74">
        <v>854614.81831243995</v>
      </c>
      <c r="I67" s="75">
        <v>667</v>
      </c>
      <c r="K67" s="12" t="s">
        <v>53</v>
      </c>
      <c r="L67" s="104">
        <v>8.2949308755760454E-2</v>
      </c>
      <c r="M67" s="104">
        <v>-4.3570457082702685E-2</v>
      </c>
      <c r="N67" s="105">
        <v>-5.9970014992503762E-2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17559</v>
      </c>
      <c r="C69" s="85">
        <v>16639694.212526716</v>
      </c>
      <c r="D69" s="85">
        <v>11410</v>
      </c>
      <c r="E69" s="20"/>
      <c r="F69" s="50" t="s">
        <v>54</v>
      </c>
      <c r="G69" s="51">
        <v>17934</v>
      </c>
      <c r="H69" s="51">
        <v>17462507.412676312</v>
      </c>
      <c r="I69" s="55">
        <v>12005</v>
      </c>
      <c r="K69" s="98" t="s">
        <v>54</v>
      </c>
      <c r="L69" s="99">
        <v>-2.0910003345600559E-2</v>
      </c>
      <c r="M69" s="99">
        <v>-4.7118846148766824E-2</v>
      </c>
      <c r="N69" s="99">
        <v>-4.9562682215743448E-2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7686</v>
      </c>
      <c r="C70" s="30">
        <v>6323403.3138368772</v>
      </c>
      <c r="D70" s="31">
        <v>5266</v>
      </c>
      <c r="E70" s="20"/>
      <c r="F70" s="73" t="s">
        <v>55</v>
      </c>
      <c r="G70" s="57">
        <v>7276</v>
      </c>
      <c r="H70" s="57">
        <v>6113825.365068065</v>
      </c>
      <c r="I70" s="58">
        <v>5074</v>
      </c>
      <c r="K70" s="10" t="s">
        <v>55</v>
      </c>
      <c r="L70" s="102">
        <v>5.6349642660802557E-2</v>
      </c>
      <c r="M70" s="102">
        <v>3.4279348240179752E-2</v>
      </c>
      <c r="N70" s="103">
        <v>3.7839968466693019E-2</v>
      </c>
    </row>
    <row r="71" spans="1:19" ht="13.5" thickBot="1" x14ac:dyDescent="0.25">
      <c r="A71" s="39" t="s">
        <v>56</v>
      </c>
      <c r="B71" s="30">
        <v>941</v>
      </c>
      <c r="C71" s="30">
        <v>1098456.1505073071</v>
      </c>
      <c r="D71" s="31">
        <v>553</v>
      </c>
      <c r="E71" s="20"/>
      <c r="F71" s="68" t="s">
        <v>56</v>
      </c>
      <c r="G71" s="79">
        <v>895</v>
      </c>
      <c r="H71" s="79">
        <v>908652.20123647898</v>
      </c>
      <c r="I71" s="80">
        <v>537</v>
      </c>
      <c r="K71" s="11" t="s">
        <v>56</v>
      </c>
      <c r="L71" s="102">
        <v>5.1396648044692794E-2</v>
      </c>
      <c r="M71" s="102">
        <v>0.20888514770838174</v>
      </c>
      <c r="N71" s="103">
        <v>2.9795158286778367E-2</v>
      </c>
    </row>
    <row r="72" spans="1:19" ht="13.5" thickBot="1" x14ac:dyDescent="0.25">
      <c r="A72" s="39" t="s">
        <v>57</v>
      </c>
      <c r="B72" s="30">
        <v>992</v>
      </c>
      <c r="C72" s="30">
        <v>955874.13979598996</v>
      </c>
      <c r="D72" s="31">
        <v>639</v>
      </c>
      <c r="E72" s="20"/>
      <c r="F72" s="68" t="s">
        <v>57</v>
      </c>
      <c r="G72" s="79">
        <v>841</v>
      </c>
      <c r="H72" s="79">
        <v>1005909.700759549</v>
      </c>
      <c r="I72" s="80">
        <v>486</v>
      </c>
      <c r="K72" s="11" t="s">
        <v>57</v>
      </c>
      <c r="L72" s="102">
        <v>0.17954815695600468</v>
      </c>
      <c r="M72" s="102">
        <v>-4.9741602974678445E-2</v>
      </c>
      <c r="N72" s="103">
        <v>0.31481481481481488</v>
      </c>
    </row>
    <row r="73" spans="1:19" ht="13.5" thickBot="1" x14ac:dyDescent="0.25">
      <c r="A73" s="40" t="s">
        <v>58</v>
      </c>
      <c r="B73" s="34">
        <v>7940</v>
      </c>
      <c r="C73" s="34">
        <v>8261960.6083865408</v>
      </c>
      <c r="D73" s="35">
        <v>4952</v>
      </c>
      <c r="E73" s="20"/>
      <c r="F73" s="69" t="s">
        <v>58</v>
      </c>
      <c r="G73" s="74">
        <v>8922</v>
      </c>
      <c r="H73" s="74">
        <v>9434120.1456122212</v>
      </c>
      <c r="I73" s="75">
        <v>5908</v>
      </c>
      <c r="K73" s="12" t="s">
        <v>58</v>
      </c>
      <c r="L73" s="104">
        <v>-0.11006500784577444</v>
      </c>
      <c r="M73" s="104">
        <v>-0.12424683162116057</v>
      </c>
      <c r="N73" s="105">
        <v>-0.16181448882870686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46136</v>
      </c>
      <c r="C75" s="85">
        <v>50365069.57546255</v>
      </c>
      <c r="D75" s="85">
        <v>33049</v>
      </c>
      <c r="E75" s="20"/>
      <c r="F75" s="50" t="s">
        <v>59</v>
      </c>
      <c r="G75" s="51">
        <v>47564</v>
      </c>
      <c r="H75" s="51">
        <v>48261936.772481099</v>
      </c>
      <c r="I75" s="55">
        <v>31686</v>
      </c>
      <c r="K75" s="98" t="s">
        <v>59</v>
      </c>
      <c r="L75" s="99">
        <v>-3.0022706248423181E-2</v>
      </c>
      <c r="M75" s="99">
        <v>4.3577463807475292E-2</v>
      </c>
      <c r="N75" s="99">
        <v>4.3015842959035488E-2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46136</v>
      </c>
      <c r="C76" s="34">
        <v>50365069.57546255</v>
      </c>
      <c r="D76" s="35">
        <v>33049</v>
      </c>
      <c r="E76" s="20"/>
      <c r="F76" s="72" t="s">
        <v>60</v>
      </c>
      <c r="G76" s="61">
        <v>47564</v>
      </c>
      <c r="H76" s="61">
        <v>48261936.772481099</v>
      </c>
      <c r="I76" s="62">
        <v>31686</v>
      </c>
      <c r="K76" s="14" t="s">
        <v>60</v>
      </c>
      <c r="L76" s="104">
        <v>-3.0022706248423181E-2</v>
      </c>
      <c r="M76" s="104">
        <v>4.3577463807475292E-2</v>
      </c>
      <c r="N76" s="105">
        <v>4.3015842959035488E-2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27866</v>
      </c>
      <c r="C78" s="85">
        <v>20398231.27000216</v>
      </c>
      <c r="D78" s="85">
        <v>23822</v>
      </c>
      <c r="E78" s="20"/>
      <c r="F78" s="50" t="s">
        <v>61</v>
      </c>
      <c r="G78" s="51">
        <v>24607</v>
      </c>
      <c r="H78" s="51">
        <v>18968213.498511743</v>
      </c>
      <c r="I78" s="55">
        <v>20504</v>
      </c>
      <c r="K78" s="98" t="s">
        <v>61</v>
      </c>
      <c r="L78" s="99">
        <v>0.13244198805218033</v>
      </c>
      <c r="M78" s="99">
        <v>7.5390219094835453E-2</v>
      </c>
      <c r="N78" s="99">
        <v>0.16182208349590321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27866</v>
      </c>
      <c r="C79" s="34">
        <v>20398231.27000216</v>
      </c>
      <c r="D79" s="35">
        <v>23822</v>
      </c>
      <c r="E79" s="20"/>
      <c r="F79" s="72" t="s">
        <v>62</v>
      </c>
      <c r="G79" s="61">
        <v>24607</v>
      </c>
      <c r="H79" s="61">
        <v>18968213.498511743</v>
      </c>
      <c r="I79" s="62">
        <v>20504</v>
      </c>
      <c r="K79" s="14" t="s">
        <v>62</v>
      </c>
      <c r="L79" s="104">
        <v>0.13244198805218033</v>
      </c>
      <c r="M79" s="104">
        <v>7.5390219094835453E-2</v>
      </c>
      <c r="N79" s="105">
        <v>0.16182208349590321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10081</v>
      </c>
      <c r="C81" s="85">
        <v>11375739.15895392</v>
      </c>
      <c r="D81" s="85">
        <v>7038</v>
      </c>
      <c r="E81" s="20"/>
      <c r="F81" s="50" t="s">
        <v>63</v>
      </c>
      <c r="G81" s="51">
        <v>9823</v>
      </c>
      <c r="H81" s="51">
        <v>11584719.984109001</v>
      </c>
      <c r="I81" s="55">
        <v>7211</v>
      </c>
      <c r="K81" s="98" t="s">
        <v>63</v>
      </c>
      <c r="L81" s="99">
        <v>2.6264888526926544E-2</v>
      </c>
      <c r="M81" s="99">
        <v>-1.8039350579189151E-2</v>
      </c>
      <c r="N81" s="99">
        <v>-2.3991124670642128E-2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10081</v>
      </c>
      <c r="C82" s="34">
        <v>11375739.15895392</v>
      </c>
      <c r="D82" s="35">
        <v>7038</v>
      </c>
      <c r="E82" s="20"/>
      <c r="F82" s="72" t="s">
        <v>64</v>
      </c>
      <c r="G82" s="61">
        <v>9823</v>
      </c>
      <c r="H82" s="61">
        <v>11584719.984109001</v>
      </c>
      <c r="I82" s="62">
        <v>7211</v>
      </c>
      <c r="K82" s="14" t="s">
        <v>64</v>
      </c>
      <c r="L82" s="104">
        <v>2.6264888526926544E-2</v>
      </c>
      <c r="M82" s="104">
        <v>-1.8039350579189151E-2</v>
      </c>
      <c r="N82" s="105">
        <v>-2.3991124670642128E-2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16657</v>
      </c>
      <c r="C84" s="85">
        <v>15018142.439209182</v>
      </c>
      <c r="D84" s="85">
        <v>12833</v>
      </c>
      <c r="E84" s="20"/>
      <c r="F84" s="50" t="s">
        <v>65</v>
      </c>
      <c r="G84" s="51">
        <v>15473</v>
      </c>
      <c r="H84" s="51">
        <v>15373665.746916983</v>
      </c>
      <c r="I84" s="55">
        <v>12051</v>
      </c>
      <c r="K84" s="98" t="s">
        <v>65</v>
      </c>
      <c r="L84" s="99">
        <v>7.6520390357396773E-2</v>
      </c>
      <c r="M84" s="99">
        <v>-2.3125474012539726E-2</v>
      </c>
      <c r="N84" s="99">
        <v>6.4890880424860908E-2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3719</v>
      </c>
      <c r="C85" s="30">
        <v>3575502.5893334886</v>
      </c>
      <c r="D85" s="31">
        <v>2596</v>
      </c>
      <c r="E85" s="20"/>
      <c r="F85" s="73" t="s">
        <v>66</v>
      </c>
      <c r="G85" s="57">
        <v>3354</v>
      </c>
      <c r="H85" s="57">
        <v>4199979.3891017698</v>
      </c>
      <c r="I85" s="58">
        <v>2341</v>
      </c>
      <c r="K85" s="10" t="s">
        <v>66</v>
      </c>
      <c r="L85" s="102">
        <v>0.10882528324388785</v>
      </c>
      <c r="M85" s="102">
        <v>-0.14868568197946208</v>
      </c>
      <c r="N85" s="103">
        <v>0.10892780862879103</v>
      </c>
    </row>
    <row r="86" spans="1:19" ht="13.5" thickBot="1" x14ac:dyDescent="0.25">
      <c r="A86" s="39" t="s">
        <v>67</v>
      </c>
      <c r="B86" s="30">
        <v>2806</v>
      </c>
      <c r="C86" s="30">
        <v>2638191.7498367019</v>
      </c>
      <c r="D86" s="31">
        <v>2117</v>
      </c>
      <c r="E86" s="20"/>
      <c r="F86" s="68" t="s">
        <v>67</v>
      </c>
      <c r="G86" s="79">
        <v>2829</v>
      </c>
      <c r="H86" s="79">
        <v>2768421.7197894864</v>
      </c>
      <c r="I86" s="80">
        <v>2246</v>
      </c>
      <c r="K86" s="11" t="s">
        <v>67</v>
      </c>
      <c r="L86" s="102">
        <v>-8.1300813008130524E-3</v>
      </c>
      <c r="M86" s="102">
        <v>-4.7041232562894053E-2</v>
      </c>
      <c r="N86" s="103">
        <v>-5.7435440783615288E-2</v>
      </c>
    </row>
    <row r="87" spans="1:19" ht="13.5" thickBot="1" x14ac:dyDescent="0.25">
      <c r="A87" s="40" t="s">
        <v>68</v>
      </c>
      <c r="B87" s="34">
        <v>10132</v>
      </c>
      <c r="C87" s="34">
        <v>8804448.1000389904</v>
      </c>
      <c r="D87" s="35">
        <v>8120</v>
      </c>
      <c r="E87" s="20"/>
      <c r="F87" s="69" t="s">
        <v>68</v>
      </c>
      <c r="G87" s="74">
        <v>9290</v>
      </c>
      <c r="H87" s="74">
        <v>8405264.6380257271</v>
      </c>
      <c r="I87" s="75">
        <v>7464</v>
      </c>
      <c r="K87" s="12" t="s">
        <v>68</v>
      </c>
      <c r="L87" s="104">
        <v>9.0635091496232612E-2</v>
      </c>
      <c r="M87" s="104">
        <v>4.7492075407993939E-2</v>
      </c>
      <c r="N87" s="105">
        <v>8.7888531618435239E-2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16703</v>
      </c>
      <c r="C89" s="85">
        <v>3020592.3994354801</v>
      </c>
      <c r="D89" s="85">
        <v>2105</v>
      </c>
      <c r="E89" s="20"/>
      <c r="F89" s="54" t="s">
        <v>69</v>
      </c>
      <c r="G89" s="51">
        <v>2269</v>
      </c>
      <c r="H89" s="51">
        <v>2366711.6887361002</v>
      </c>
      <c r="I89" s="55">
        <v>1783</v>
      </c>
      <c r="K89" s="101" t="s">
        <v>69</v>
      </c>
      <c r="L89" s="99">
        <v>6.3614852357866898</v>
      </c>
      <c r="M89" s="99">
        <v>0.27628236840650966</v>
      </c>
      <c r="N89" s="99">
        <v>0.18059450364554119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16703</v>
      </c>
      <c r="C90" s="34">
        <v>3020592.3994354801</v>
      </c>
      <c r="D90" s="35">
        <v>2105</v>
      </c>
      <c r="E90" s="20"/>
      <c r="F90" s="71" t="s">
        <v>70</v>
      </c>
      <c r="G90" s="61">
        <v>2269</v>
      </c>
      <c r="H90" s="61">
        <v>2366711.6887361002</v>
      </c>
      <c r="I90" s="62">
        <v>1783</v>
      </c>
      <c r="K90" s="13" t="s">
        <v>70</v>
      </c>
      <c r="L90" s="104">
        <v>6.3614852357866898</v>
      </c>
      <c r="M90" s="104">
        <v>0.27628236840650966</v>
      </c>
      <c r="N90" s="105">
        <v>0.18059450364554119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S92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82</v>
      </c>
      <c r="B2" s="26">
        <v>2019</v>
      </c>
      <c r="C2" s="25"/>
      <c r="D2" s="25"/>
      <c r="F2" s="44" t="s">
        <v>82</v>
      </c>
      <c r="G2" s="45">
        <v>2018</v>
      </c>
      <c r="K2" s="1" t="s">
        <v>82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63"/>
      <c r="C19" s="163"/>
      <c r="D19" s="164"/>
      <c r="E19" s="20"/>
      <c r="F19" s="68" t="s">
        <v>14</v>
      </c>
      <c r="G19" s="163"/>
      <c r="H19" s="163"/>
      <c r="I19" s="164"/>
      <c r="K19" s="10" t="s">
        <v>14</v>
      </c>
      <c r="L19" s="144"/>
      <c r="M19" s="144"/>
      <c r="N19" s="145"/>
    </row>
    <row r="20" spans="1:19" ht="13.5" thickBot="1" x14ac:dyDescent="0.25">
      <c r="A20" s="39" t="s">
        <v>15</v>
      </c>
      <c r="B20" s="163"/>
      <c r="C20" s="163"/>
      <c r="D20" s="164"/>
      <c r="E20" s="20"/>
      <c r="F20" s="68" t="s">
        <v>15</v>
      </c>
      <c r="G20" s="163"/>
      <c r="H20" s="163"/>
      <c r="I20" s="164"/>
      <c r="K20" s="11" t="s">
        <v>15</v>
      </c>
      <c r="L20" s="144"/>
      <c r="M20" s="144"/>
      <c r="N20" s="145"/>
    </row>
    <row r="21" spans="1:19" ht="13.5" thickBot="1" x14ac:dyDescent="0.25">
      <c r="A21" s="40" t="s">
        <v>16</v>
      </c>
      <c r="B21" s="165"/>
      <c r="C21" s="165"/>
      <c r="D21" s="166"/>
      <c r="E21" s="20"/>
      <c r="F21" s="69" t="s">
        <v>16</v>
      </c>
      <c r="G21" s="165"/>
      <c r="H21" s="165"/>
      <c r="I21" s="166"/>
      <c r="K21" s="12" t="s">
        <v>16</v>
      </c>
      <c r="L21" s="146"/>
      <c r="M21" s="146"/>
      <c r="N21" s="14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112"/>
      <c r="C37" s="112"/>
      <c r="D37" s="112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2"/>
      <c r="C38" s="112"/>
      <c r="D38" s="112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112"/>
      <c r="C39" s="112"/>
      <c r="D39" s="112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112"/>
      <c r="C40" s="112"/>
      <c r="D40" s="112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112"/>
      <c r="C41" s="112"/>
      <c r="D41" s="112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63"/>
      <c r="C44" s="163"/>
      <c r="D44" s="164"/>
      <c r="E44" s="20"/>
      <c r="F44" s="76" t="s">
        <v>33</v>
      </c>
      <c r="G44" s="163"/>
      <c r="H44" s="163"/>
      <c r="I44" s="164"/>
      <c r="K44" s="10" t="s">
        <v>33</v>
      </c>
      <c r="L44" s="142"/>
      <c r="M44" s="142"/>
      <c r="N44" s="143"/>
    </row>
    <row r="45" spans="1:19" ht="13.5" thickBot="1" x14ac:dyDescent="0.25">
      <c r="A45" s="39" t="s">
        <v>34</v>
      </c>
      <c r="B45" s="163"/>
      <c r="C45" s="163"/>
      <c r="D45" s="164"/>
      <c r="E45" s="20"/>
      <c r="F45" s="77" t="s">
        <v>34</v>
      </c>
      <c r="G45" s="163"/>
      <c r="H45" s="163"/>
      <c r="I45" s="164"/>
      <c r="K45" s="11" t="s">
        <v>34</v>
      </c>
      <c r="L45" s="144"/>
      <c r="M45" s="144"/>
      <c r="N45" s="145"/>
    </row>
    <row r="46" spans="1:19" ht="13.5" thickBot="1" x14ac:dyDescent="0.25">
      <c r="A46" s="39" t="s">
        <v>35</v>
      </c>
      <c r="B46" s="163"/>
      <c r="C46" s="163"/>
      <c r="D46" s="164"/>
      <c r="E46" s="20"/>
      <c r="F46" s="77" t="s">
        <v>35</v>
      </c>
      <c r="G46" s="163"/>
      <c r="H46" s="163"/>
      <c r="I46" s="164"/>
      <c r="K46" s="11" t="s">
        <v>35</v>
      </c>
      <c r="L46" s="144"/>
      <c r="M46" s="144"/>
      <c r="N46" s="145"/>
    </row>
    <row r="47" spans="1:19" ht="13.5" thickBot="1" x14ac:dyDescent="0.25">
      <c r="A47" s="39" t="s">
        <v>36</v>
      </c>
      <c r="B47" s="163"/>
      <c r="C47" s="163"/>
      <c r="D47" s="164"/>
      <c r="E47" s="20"/>
      <c r="F47" s="77" t="s">
        <v>36</v>
      </c>
      <c r="G47" s="163"/>
      <c r="H47" s="163"/>
      <c r="I47" s="164"/>
      <c r="K47" s="11" t="s">
        <v>36</v>
      </c>
      <c r="L47" s="144"/>
      <c r="M47" s="144"/>
      <c r="N47" s="145"/>
    </row>
    <row r="48" spans="1:19" ht="13.5" thickBot="1" x14ac:dyDescent="0.25">
      <c r="A48" s="39" t="s">
        <v>37</v>
      </c>
      <c r="B48" s="163"/>
      <c r="C48" s="163"/>
      <c r="D48" s="164"/>
      <c r="E48" s="20"/>
      <c r="F48" s="77" t="s">
        <v>37</v>
      </c>
      <c r="G48" s="163"/>
      <c r="H48" s="163"/>
      <c r="I48" s="164"/>
      <c r="K48" s="11" t="s">
        <v>37</v>
      </c>
      <c r="L48" s="144"/>
      <c r="M48" s="144"/>
      <c r="N48" s="145"/>
    </row>
    <row r="49" spans="1:19" ht="13.5" thickBot="1" x14ac:dyDescent="0.25">
      <c r="A49" s="39" t="s">
        <v>38</v>
      </c>
      <c r="B49" s="163"/>
      <c r="C49" s="163"/>
      <c r="D49" s="164"/>
      <c r="E49" s="20"/>
      <c r="F49" s="77" t="s">
        <v>38</v>
      </c>
      <c r="G49" s="163"/>
      <c r="H49" s="163"/>
      <c r="I49" s="164"/>
      <c r="K49" s="11" t="s">
        <v>38</v>
      </c>
      <c r="L49" s="144"/>
      <c r="M49" s="144"/>
      <c r="N49" s="145"/>
    </row>
    <row r="50" spans="1:19" ht="13.5" thickBot="1" x14ac:dyDescent="0.25">
      <c r="A50" s="39" t="s">
        <v>39</v>
      </c>
      <c r="B50" s="163"/>
      <c r="C50" s="163"/>
      <c r="D50" s="164"/>
      <c r="E50" s="20"/>
      <c r="F50" s="77" t="s">
        <v>39</v>
      </c>
      <c r="G50" s="163"/>
      <c r="H50" s="163"/>
      <c r="I50" s="164"/>
      <c r="K50" s="11" t="s">
        <v>39</v>
      </c>
      <c r="L50" s="144"/>
      <c r="M50" s="144"/>
      <c r="N50" s="145"/>
    </row>
    <row r="51" spans="1:19" ht="13.5" thickBot="1" x14ac:dyDescent="0.25">
      <c r="A51" s="39" t="s">
        <v>40</v>
      </c>
      <c r="B51" s="163"/>
      <c r="C51" s="163"/>
      <c r="D51" s="164"/>
      <c r="E51" s="20"/>
      <c r="F51" s="77" t="s">
        <v>40</v>
      </c>
      <c r="G51" s="163"/>
      <c r="H51" s="163"/>
      <c r="I51" s="164"/>
      <c r="K51" s="11" t="s">
        <v>40</v>
      </c>
      <c r="L51" s="144"/>
      <c r="M51" s="144"/>
      <c r="N51" s="145"/>
    </row>
    <row r="52" spans="1:19" ht="13.5" thickBot="1" x14ac:dyDescent="0.25">
      <c r="A52" s="40" t="s">
        <v>41</v>
      </c>
      <c r="B52" s="165"/>
      <c r="C52" s="165"/>
      <c r="D52" s="166"/>
      <c r="E52" s="20"/>
      <c r="F52" s="78" t="s">
        <v>41</v>
      </c>
      <c r="G52" s="165"/>
      <c r="H52" s="165"/>
      <c r="I52" s="166"/>
      <c r="K52" s="12" t="s">
        <v>41</v>
      </c>
      <c r="L52" s="146"/>
      <c r="M52" s="146"/>
      <c r="N52" s="147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S92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83</v>
      </c>
      <c r="B2" s="26">
        <v>2019</v>
      </c>
      <c r="C2" s="25"/>
      <c r="D2" s="25"/>
      <c r="F2" s="44" t="s">
        <v>83</v>
      </c>
      <c r="G2" s="45">
        <v>2018</v>
      </c>
      <c r="K2" s="1" t="s">
        <v>83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63"/>
      <c r="C19" s="163"/>
      <c r="D19" s="164"/>
      <c r="E19" s="20"/>
      <c r="F19" s="68" t="s">
        <v>14</v>
      </c>
      <c r="G19" s="163"/>
      <c r="H19" s="163"/>
      <c r="I19" s="164"/>
      <c r="K19" s="10" t="s">
        <v>14</v>
      </c>
      <c r="L19" s="144"/>
      <c r="M19" s="144"/>
      <c r="N19" s="145"/>
    </row>
    <row r="20" spans="1:19" ht="13.5" thickBot="1" x14ac:dyDescent="0.25">
      <c r="A20" s="39" t="s">
        <v>15</v>
      </c>
      <c r="B20" s="163"/>
      <c r="C20" s="163"/>
      <c r="D20" s="164"/>
      <c r="E20" s="20"/>
      <c r="F20" s="68" t="s">
        <v>15</v>
      </c>
      <c r="G20" s="163"/>
      <c r="H20" s="163"/>
      <c r="I20" s="164"/>
      <c r="K20" s="11" t="s">
        <v>15</v>
      </c>
      <c r="L20" s="144"/>
      <c r="M20" s="144"/>
      <c r="N20" s="145"/>
    </row>
    <row r="21" spans="1:19" ht="13.5" thickBot="1" x14ac:dyDescent="0.25">
      <c r="A21" s="40" t="s">
        <v>16</v>
      </c>
      <c r="B21" s="165"/>
      <c r="C21" s="165"/>
      <c r="D21" s="166"/>
      <c r="E21" s="20"/>
      <c r="F21" s="69" t="s">
        <v>16</v>
      </c>
      <c r="G21" s="165"/>
      <c r="H21" s="165"/>
      <c r="I21" s="166"/>
      <c r="K21" s="12" t="s">
        <v>16</v>
      </c>
      <c r="L21" s="146"/>
      <c r="M21" s="146"/>
      <c r="N21" s="14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112"/>
      <c r="C37" s="112"/>
      <c r="D37" s="112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2"/>
      <c r="C38" s="112"/>
      <c r="D38" s="112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112"/>
      <c r="C39" s="112"/>
      <c r="D39" s="112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112"/>
      <c r="C40" s="112"/>
      <c r="D40" s="112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112"/>
      <c r="C41" s="112"/>
      <c r="D41" s="112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63"/>
      <c r="C44" s="163"/>
      <c r="D44" s="164"/>
      <c r="E44" s="20"/>
      <c r="F44" s="76" t="s">
        <v>33</v>
      </c>
      <c r="G44" s="163"/>
      <c r="H44" s="163"/>
      <c r="I44" s="164"/>
      <c r="K44" s="10" t="s">
        <v>33</v>
      </c>
      <c r="L44" s="142"/>
      <c r="M44" s="142"/>
      <c r="N44" s="143"/>
    </row>
    <row r="45" spans="1:19" ht="13.5" thickBot="1" x14ac:dyDescent="0.25">
      <c r="A45" s="39" t="s">
        <v>34</v>
      </c>
      <c r="B45" s="163"/>
      <c r="C45" s="163"/>
      <c r="D45" s="164"/>
      <c r="E45" s="20"/>
      <c r="F45" s="77" t="s">
        <v>34</v>
      </c>
      <c r="G45" s="163"/>
      <c r="H45" s="163"/>
      <c r="I45" s="164"/>
      <c r="K45" s="11" t="s">
        <v>34</v>
      </c>
      <c r="L45" s="144"/>
      <c r="M45" s="144"/>
      <c r="N45" s="145"/>
    </row>
    <row r="46" spans="1:19" ht="13.5" thickBot="1" x14ac:dyDescent="0.25">
      <c r="A46" s="39" t="s">
        <v>35</v>
      </c>
      <c r="B46" s="163"/>
      <c r="C46" s="163"/>
      <c r="D46" s="164"/>
      <c r="E46" s="20"/>
      <c r="F46" s="77" t="s">
        <v>35</v>
      </c>
      <c r="G46" s="163"/>
      <c r="H46" s="163"/>
      <c r="I46" s="164"/>
      <c r="K46" s="11" t="s">
        <v>35</v>
      </c>
      <c r="L46" s="144"/>
      <c r="M46" s="144"/>
      <c r="N46" s="145"/>
    </row>
    <row r="47" spans="1:19" ht="13.5" thickBot="1" x14ac:dyDescent="0.25">
      <c r="A47" s="39" t="s">
        <v>36</v>
      </c>
      <c r="B47" s="163"/>
      <c r="C47" s="163"/>
      <c r="D47" s="164"/>
      <c r="E47" s="20"/>
      <c r="F47" s="77" t="s">
        <v>36</v>
      </c>
      <c r="G47" s="163"/>
      <c r="H47" s="163"/>
      <c r="I47" s="164"/>
      <c r="K47" s="11" t="s">
        <v>36</v>
      </c>
      <c r="L47" s="144"/>
      <c r="M47" s="144"/>
      <c r="N47" s="145"/>
    </row>
    <row r="48" spans="1:19" ht="13.5" thickBot="1" x14ac:dyDescent="0.25">
      <c r="A48" s="39" t="s">
        <v>37</v>
      </c>
      <c r="B48" s="163"/>
      <c r="C48" s="163"/>
      <c r="D48" s="164"/>
      <c r="E48" s="20"/>
      <c r="F48" s="77" t="s">
        <v>37</v>
      </c>
      <c r="G48" s="163"/>
      <c r="H48" s="163"/>
      <c r="I48" s="164"/>
      <c r="K48" s="11" t="s">
        <v>37</v>
      </c>
      <c r="L48" s="144"/>
      <c r="M48" s="144"/>
      <c r="N48" s="145"/>
    </row>
    <row r="49" spans="1:19" ht="13.5" thickBot="1" x14ac:dyDescent="0.25">
      <c r="A49" s="39" t="s">
        <v>38</v>
      </c>
      <c r="B49" s="163"/>
      <c r="C49" s="163"/>
      <c r="D49" s="164"/>
      <c r="E49" s="20"/>
      <c r="F49" s="77" t="s">
        <v>38</v>
      </c>
      <c r="G49" s="163"/>
      <c r="H49" s="163"/>
      <c r="I49" s="164"/>
      <c r="K49" s="11" t="s">
        <v>38</v>
      </c>
      <c r="L49" s="144"/>
      <c r="M49" s="144"/>
      <c r="N49" s="145"/>
    </row>
    <row r="50" spans="1:19" ht="13.5" thickBot="1" x14ac:dyDescent="0.25">
      <c r="A50" s="39" t="s">
        <v>39</v>
      </c>
      <c r="B50" s="163"/>
      <c r="C50" s="163"/>
      <c r="D50" s="164"/>
      <c r="E50" s="20"/>
      <c r="F50" s="77" t="s">
        <v>39</v>
      </c>
      <c r="G50" s="163"/>
      <c r="H50" s="163"/>
      <c r="I50" s="164"/>
      <c r="K50" s="11" t="s">
        <v>39</v>
      </c>
      <c r="L50" s="144"/>
      <c r="M50" s="144"/>
      <c r="N50" s="145"/>
    </row>
    <row r="51" spans="1:19" ht="13.5" thickBot="1" x14ac:dyDescent="0.25">
      <c r="A51" s="39" t="s">
        <v>40</v>
      </c>
      <c r="B51" s="163"/>
      <c r="C51" s="163"/>
      <c r="D51" s="164"/>
      <c r="E51" s="20"/>
      <c r="F51" s="77" t="s">
        <v>40</v>
      </c>
      <c r="G51" s="163"/>
      <c r="H51" s="163"/>
      <c r="I51" s="164"/>
      <c r="K51" s="11" t="s">
        <v>40</v>
      </c>
      <c r="L51" s="144"/>
      <c r="M51" s="144"/>
      <c r="N51" s="145"/>
    </row>
    <row r="52" spans="1:19" ht="13.5" thickBot="1" x14ac:dyDescent="0.25">
      <c r="A52" s="40" t="s">
        <v>41</v>
      </c>
      <c r="B52" s="165"/>
      <c r="C52" s="165"/>
      <c r="D52" s="166"/>
      <c r="E52" s="20"/>
      <c r="F52" s="78" t="s">
        <v>41</v>
      </c>
      <c r="G52" s="165"/>
      <c r="H52" s="165"/>
      <c r="I52" s="166"/>
      <c r="K52" s="12" t="s">
        <v>41</v>
      </c>
      <c r="L52" s="146"/>
      <c r="M52" s="146"/>
      <c r="N52" s="147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S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80</v>
      </c>
      <c r="B2" s="26" t="s">
        <v>98</v>
      </c>
      <c r="C2" s="25"/>
      <c r="D2" s="25"/>
      <c r="F2" s="44" t="s">
        <v>80</v>
      </c>
      <c r="G2" s="45" t="s">
        <v>92</v>
      </c>
      <c r="K2" s="1" t="s">
        <v>80</v>
      </c>
      <c r="L2" s="3"/>
      <c r="M2" s="1" t="s">
        <v>99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361818</v>
      </c>
      <c r="C6" s="85">
        <v>322516955.3229093</v>
      </c>
      <c r="D6" s="85">
        <v>253926</v>
      </c>
      <c r="E6" s="20"/>
      <c r="F6" s="50" t="s">
        <v>1</v>
      </c>
      <c r="G6" s="51">
        <v>337876</v>
      </c>
      <c r="H6" s="51">
        <v>327624029.83339095</v>
      </c>
      <c r="I6" s="51">
        <v>237825</v>
      </c>
      <c r="K6" s="98" t="s">
        <v>1</v>
      </c>
      <c r="L6" s="99">
        <v>7.0860937148539804E-2</v>
      </c>
      <c r="M6" s="99">
        <v>-1.5588217119112957E-2</v>
      </c>
      <c r="N6" s="99">
        <v>6.7701040681173108E-2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34996</v>
      </c>
      <c r="C8" s="87">
        <v>28070815.602327958</v>
      </c>
      <c r="D8" s="87">
        <v>25764</v>
      </c>
      <c r="E8" s="20"/>
      <c r="F8" s="54" t="s">
        <v>4</v>
      </c>
      <c r="G8" s="51">
        <v>36702</v>
      </c>
      <c r="H8" s="51">
        <v>29110498.598600339</v>
      </c>
      <c r="I8" s="55">
        <v>25584</v>
      </c>
      <c r="K8" s="101" t="s">
        <v>4</v>
      </c>
      <c r="L8" s="99">
        <v>-4.6482480518772795E-2</v>
      </c>
      <c r="M8" s="99">
        <v>-3.5715052861457042E-2</v>
      </c>
      <c r="N8" s="99">
        <v>7.0356472795496394E-3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2884</v>
      </c>
      <c r="C9" s="30">
        <v>2385895.8054522565</v>
      </c>
      <c r="D9" s="31">
        <v>1763</v>
      </c>
      <c r="E9" s="21"/>
      <c r="F9" s="56" t="s">
        <v>5</v>
      </c>
      <c r="G9" s="57">
        <v>3214</v>
      </c>
      <c r="H9" s="57">
        <v>2214050.439791474</v>
      </c>
      <c r="I9" s="58">
        <v>1626</v>
      </c>
      <c r="K9" s="7" t="s">
        <v>5</v>
      </c>
      <c r="L9" s="102">
        <v>-0.10267579340385813</v>
      </c>
      <c r="M9" s="102">
        <v>7.761583140669881E-2</v>
      </c>
      <c r="N9" s="102">
        <v>8.4255842558425664E-2</v>
      </c>
    </row>
    <row r="10" spans="1:19" ht="13.5" thickBot="1" x14ac:dyDescent="0.25">
      <c r="A10" s="32" t="s">
        <v>6</v>
      </c>
      <c r="B10" s="30">
        <v>6040</v>
      </c>
      <c r="C10" s="30">
        <v>3944443.6097222813</v>
      </c>
      <c r="D10" s="31">
        <v>5211</v>
      </c>
      <c r="E10" s="20"/>
      <c r="F10" s="59" t="s">
        <v>6</v>
      </c>
      <c r="G10" s="79">
        <v>5732</v>
      </c>
      <c r="H10" s="79">
        <v>4775683.8300232701</v>
      </c>
      <c r="I10" s="80">
        <v>4760</v>
      </c>
      <c r="K10" s="8" t="s">
        <v>6</v>
      </c>
      <c r="L10" s="113">
        <v>5.3733426378227422E-2</v>
      </c>
      <c r="M10" s="113">
        <v>-0.17405679477255898</v>
      </c>
      <c r="N10" s="115">
        <v>9.4747899159663973E-2</v>
      </c>
    </row>
    <row r="11" spans="1:19" ht="13.5" thickBot="1" x14ac:dyDescent="0.25">
      <c r="A11" s="32" t="s">
        <v>7</v>
      </c>
      <c r="B11" s="30">
        <v>2145</v>
      </c>
      <c r="C11" s="30">
        <v>1821979.6488466635</v>
      </c>
      <c r="D11" s="31">
        <v>1454</v>
      </c>
      <c r="E11" s="20"/>
      <c r="F11" s="59" t="s">
        <v>7</v>
      </c>
      <c r="G11" s="79">
        <v>2080</v>
      </c>
      <c r="H11" s="79">
        <v>2104158.8555843523</v>
      </c>
      <c r="I11" s="80">
        <v>1389</v>
      </c>
      <c r="K11" s="8" t="s">
        <v>7</v>
      </c>
      <c r="L11" s="113">
        <v>3.125E-2</v>
      </c>
      <c r="M11" s="113">
        <v>-0.13410546736468898</v>
      </c>
      <c r="N11" s="115">
        <v>4.6796256299496131E-2</v>
      </c>
    </row>
    <row r="12" spans="1:19" ht="13.5" thickBot="1" x14ac:dyDescent="0.25">
      <c r="A12" s="32" t="s">
        <v>8</v>
      </c>
      <c r="B12" s="30">
        <v>3054</v>
      </c>
      <c r="C12" s="30">
        <v>2496184.8690415039</v>
      </c>
      <c r="D12" s="31">
        <v>2242</v>
      </c>
      <c r="E12" s="20"/>
      <c r="F12" s="59" t="s">
        <v>8</v>
      </c>
      <c r="G12" s="79">
        <v>2989</v>
      </c>
      <c r="H12" s="79">
        <v>2292794.4318282316</v>
      </c>
      <c r="I12" s="80">
        <v>2330</v>
      </c>
      <c r="K12" s="8" t="s">
        <v>8</v>
      </c>
      <c r="L12" s="113">
        <v>2.1746403479424581E-2</v>
      </c>
      <c r="M12" s="113">
        <v>8.8708535920114073E-2</v>
      </c>
      <c r="N12" s="115">
        <v>-3.7768240343347692E-2</v>
      </c>
    </row>
    <row r="13" spans="1:19" ht="13.5" thickBot="1" x14ac:dyDescent="0.25">
      <c r="A13" s="32" t="s">
        <v>9</v>
      </c>
      <c r="B13" s="30">
        <v>3935</v>
      </c>
      <c r="C13" s="30">
        <v>2126630.5204372788</v>
      </c>
      <c r="D13" s="31">
        <v>3186</v>
      </c>
      <c r="E13" s="20"/>
      <c r="F13" s="59" t="s">
        <v>9</v>
      </c>
      <c r="G13" s="79">
        <v>4464</v>
      </c>
      <c r="H13" s="79">
        <v>1965424.2495641331</v>
      </c>
      <c r="I13" s="80">
        <v>3515</v>
      </c>
      <c r="K13" s="8" t="s">
        <v>9</v>
      </c>
      <c r="L13" s="113">
        <v>-0.11850358422939067</v>
      </c>
      <c r="M13" s="113">
        <v>8.2021106083786099E-2</v>
      </c>
      <c r="N13" s="115">
        <v>-9.359886201991463E-2</v>
      </c>
    </row>
    <row r="14" spans="1:19" ht="13.5" thickBot="1" x14ac:dyDescent="0.25">
      <c r="A14" s="32" t="s">
        <v>10</v>
      </c>
      <c r="B14" s="30">
        <v>1150</v>
      </c>
      <c r="C14" s="30">
        <v>1267952.9528177644</v>
      </c>
      <c r="D14" s="31">
        <v>688</v>
      </c>
      <c r="E14" s="20"/>
      <c r="F14" s="59" t="s">
        <v>10</v>
      </c>
      <c r="G14" s="79">
        <v>1289</v>
      </c>
      <c r="H14" s="79">
        <v>1634548.4530224036</v>
      </c>
      <c r="I14" s="80">
        <v>615</v>
      </c>
      <c r="K14" s="8" t="s">
        <v>10</v>
      </c>
      <c r="L14" s="113">
        <v>-0.10783553141970514</v>
      </c>
      <c r="M14" s="113">
        <v>-0.22427937179028035</v>
      </c>
      <c r="N14" s="115">
        <v>0.11869918699186988</v>
      </c>
    </row>
    <row r="15" spans="1:19" ht="13.5" thickBot="1" x14ac:dyDescent="0.25">
      <c r="A15" s="32" t="s">
        <v>11</v>
      </c>
      <c r="B15" s="30">
        <v>5696</v>
      </c>
      <c r="C15" s="30">
        <v>4278416.4112671716</v>
      </c>
      <c r="D15" s="31">
        <v>4299</v>
      </c>
      <c r="E15" s="20"/>
      <c r="F15" s="59" t="s">
        <v>11</v>
      </c>
      <c r="G15" s="79">
        <v>5528</v>
      </c>
      <c r="H15" s="79">
        <v>4163120.4309816854</v>
      </c>
      <c r="I15" s="80">
        <v>3801</v>
      </c>
      <c r="K15" s="8" t="s">
        <v>11</v>
      </c>
      <c r="L15" s="113">
        <v>3.0390738060781519E-2</v>
      </c>
      <c r="M15" s="113">
        <v>2.7694606052580228E-2</v>
      </c>
      <c r="N15" s="115">
        <v>0.13101815311760068</v>
      </c>
    </row>
    <row r="16" spans="1:19" ht="13.5" thickBot="1" x14ac:dyDescent="0.25">
      <c r="A16" s="33" t="s">
        <v>12</v>
      </c>
      <c r="B16" s="34">
        <v>10092</v>
      </c>
      <c r="C16" s="34">
        <v>9749311.7847430389</v>
      </c>
      <c r="D16" s="35">
        <v>6921</v>
      </c>
      <c r="E16" s="20"/>
      <c r="F16" s="60" t="s">
        <v>12</v>
      </c>
      <c r="G16" s="109">
        <v>11406</v>
      </c>
      <c r="H16" s="109">
        <v>9960717.9078047872</v>
      </c>
      <c r="I16" s="110">
        <v>7548</v>
      </c>
      <c r="K16" s="9" t="s">
        <v>12</v>
      </c>
      <c r="L16" s="116">
        <v>-0.11520252498684902</v>
      </c>
      <c r="M16" s="116">
        <v>-2.1223984557990461E-2</v>
      </c>
      <c r="N16" s="117">
        <v>-8.3068362480127167E-2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15127</v>
      </c>
      <c r="C18" s="89">
        <v>15294767.742862493</v>
      </c>
      <c r="D18" s="89">
        <v>10165</v>
      </c>
      <c r="E18" s="20"/>
      <c r="F18" s="65" t="s">
        <v>13</v>
      </c>
      <c r="G18" s="66">
        <v>14276</v>
      </c>
      <c r="H18" s="66">
        <v>15563499.950728118</v>
      </c>
      <c r="I18" s="67">
        <v>9723</v>
      </c>
      <c r="K18" s="107" t="s">
        <v>13</v>
      </c>
      <c r="L18" s="108">
        <v>5.9610535163911349E-2</v>
      </c>
      <c r="M18" s="108">
        <v>-1.7266823575442181E-2</v>
      </c>
      <c r="N18" s="120">
        <v>4.5459220405224654E-2</v>
      </c>
    </row>
    <row r="19" spans="1:19" ht="13.5" thickBot="1" x14ac:dyDescent="0.25">
      <c r="A19" s="38" t="s">
        <v>14</v>
      </c>
      <c r="B19" s="163">
        <v>959</v>
      </c>
      <c r="C19" s="163">
        <v>1545900.0298410032</v>
      </c>
      <c r="D19" s="164">
        <v>442</v>
      </c>
      <c r="E19" s="20"/>
      <c r="F19" s="68" t="s">
        <v>14</v>
      </c>
      <c r="G19" s="163">
        <v>664</v>
      </c>
      <c r="H19" s="163">
        <v>1212308.2400500488</v>
      </c>
      <c r="I19" s="164">
        <v>265</v>
      </c>
      <c r="K19" s="10" t="s">
        <v>14</v>
      </c>
      <c r="L19" s="174">
        <v>0.44427710843373491</v>
      </c>
      <c r="M19" s="174">
        <v>0.27517076826697351</v>
      </c>
      <c r="N19" s="175">
        <v>0.66792452830188687</v>
      </c>
    </row>
    <row r="20" spans="1:19" ht="13.5" thickBot="1" x14ac:dyDescent="0.25">
      <c r="A20" s="39" t="s">
        <v>15</v>
      </c>
      <c r="B20" s="163">
        <v>1247</v>
      </c>
      <c r="C20" s="163">
        <v>1054735.81</v>
      </c>
      <c r="D20" s="164">
        <v>970</v>
      </c>
      <c r="E20" s="20"/>
      <c r="F20" s="68" t="s">
        <v>15</v>
      </c>
      <c r="G20" s="163">
        <v>1109</v>
      </c>
      <c r="H20" s="163">
        <v>1108093.48</v>
      </c>
      <c r="I20" s="164">
        <v>893</v>
      </c>
      <c r="K20" s="11" t="s">
        <v>15</v>
      </c>
      <c r="L20" s="174">
        <v>0.12443642921550957</v>
      </c>
      <c r="M20" s="174">
        <v>-4.8152679320881742E-2</v>
      </c>
      <c r="N20" s="175">
        <v>8.6226203807390878E-2</v>
      </c>
    </row>
    <row r="21" spans="1:19" ht="13.5" thickBot="1" x14ac:dyDescent="0.25">
      <c r="A21" s="40" t="s">
        <v>16</v>
      </c>
      <c r="B21" s="165">
        <v>12921</v>
      </c>
      <c r="C21" s="165">
        <v>12694131.903021488</v>
      </c>
      <c r="D21" s="166">
        <v>8753</v>
      </c>
      <c r="E21" s="20"/>
      <c r="F21" s="69" t="s">
        <v>16</v>
      </c>
      <c r="G21" s="165">
        <v>12503</v>
      </c>
      <c r="H21" s="165">
        <v>13243098.230678068</v>
      </c>
      <c r="I21" s="166">
        <v>8565</v>
      </c>
      <c r="K21" s="12" t="s">
        <v>16</v>
      </c>
      <c r="L21" s="176">
        <v>3.3431976325681845E-2</v>
      </c>
      <c r="M21" s="176">
        <v>-4.1453013342820477E-2</v>
      </c>
      <c r="N21" s="177">
        <v>2.1949795680093365E-2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4834</v>
      </c>
      <c r="C23" s="85">
        <v>5246126.1751495358</v>
      </c>
      <c r="D23" s="85">
        <v>3308</v>
      </c>
      <c r="E23" s="20"/>
      <c r="F23" s="54" t="s">
        <v>17</v>
      </c>
      <c r="G23" s="51">
        <v>4645</v>
      </c>
      <c r="H23" s="51">
        <v>5834911.9867666224</v>
      </c>
      <c r="I23" s="55">
        <v>2741</v>
      </c>
      <c r="K23" s="101" t="s">
        <v>17</v>
      </c>
      <c r="L23" s="99">
        <v>4.0688912809472511E-2</v>
      </c>
      <c r="M23" s="99">
        <v>-0.10090740236569673</v>
      </c>
      <c r="N23" s="99">
        <v>0.20685881065304623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4834</v>
      </c>
      <c r="C24" s="34">
        <v>5246126.1751495358</v>
      </c>
      <c r="D24" s="35">
        <v>3308</v>
      </c>
      <c r="E24" s="20"/>
      <c r="F24" s="71" t="s">
        <v>18</v>
      </c>
      <c r="G24" s="61">
        <v>4645</v>
      </c>
      <c r="H24" s="61">
        <v>5834911.9867666224</v>
      </c>
      <c r="I24" s="62">
        <v>2741</v>
      </c>
      <c r="K24" s="13" t="s">
        <v>18</v>
      </c>
      <c r="L24" s="104">
        <v>4.0688912809472511E-2</v>
      </c>
      <c r="M24" s="104">
        <v>-0.10090740236569673</v>
      </c>
      <c r="N24" s="105">
        <v>0.20685881065304623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2642</v>
      </c>
      <c r="C26" s="85">
        <v>1265309.3749789237</v>
      </c>
      <c r="D26" s="85">
        <v>2384</v>
      </c>
      <c r="E26" s="20"/>
      <c r="F26" s="50" t="s">
        <v>19</v>
      </c>
      <c r="G26" s="51">
        <v>2960</v>
      </c>
      <c r="H26" s="51">
        <v>1484083.4766957173</v>
      </c>
      <c r="I26" s="55">
        <v>2791</v>
      </c>
      <c r="K26" s="98" t="s">
        <v>19</v>
      </c>
      <c r="L26" s="99">
        <v>-0.10743243243243239</v>
      </c>
      <c r="M26" s="99">
        <v>-0.14741360924244629</v>
      </c>
      <c r="N26" s="99">
        <v>-0.14582586886420634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2642</v>
      </c>
      <c r="C27" s="34">
        <v>1265309.3749789237</v>
      </c>
      <c r="D27" s="35">
        <v>2384</v>
      </c>
      <c r="E27" s="20"/>
      <c r="F27" s="72" t="s">
        <v>20</v>
      </c>
      <c r="G27" s="61">
        <v>2960</v>
      </c>
      <c r="H27" s="61">
        <v>1484083.4766957173</v>
      </c>
      <c r="I27" s="62">
        <v>2791</v>
      </c>
      <c r="K27" s="14" t="s">
        <v>20</v>
      </c>
      <c r="L27" s="104">
        <v>-0.10743243243243239</v>
      </c>
      <c r="M27" s="104">
        <v>-0.14741360924244629</v>
      </c>
      <c r="N27" s="105">
        <v>-0.14582586886420634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13765</v>
      </c>
      <c r="C29" s="85">
        <v>8064513.6255841451</v>
      </c>
      <c r="D29" s="85">
        <v>10925</v>
      </c>
      <c r="E29" s="20"/>
      <c r="F29" s="50" t="s">
        <v>21</v>
      </c>
      <c r="G29" s="51">
        <v>14257</v>
      </c>
      <c r="H29" s="51">
        <v>7947589.5514374599</v>
      </c>
      <c r="I29" s="55">
        <v>10790</v>
      </c>
      <c r="K29" s="98" t="s">
        <v>21</v>
      </c>
      <c r="L29" s="99">
        <v>-3.4509363821280781E-2</v>
      </c>
      <c r="M29" s="99">
        <v>1.471189137158424E-2</v>
      </c>
      <c r="N29" s="99">
        <v>1.2511584800741327E-2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6170</v>
      </c>
      <c r="C30" s="30">
        <v>3704314.9548102953</v>
      </c>
      <c r="D30" s="31">
        <v>4965</v>
      </c>
      <c r="E30" s="20"/>
      <c r="F30" s="73" t="s">
        <v>22</v>
      </c>
      <c r="G30" s="57">
        <v>6397</v>
      </c>
      <c r="H30" s="57">
        <v>3882670.2542961286</v>
      </c>
      <c r="I30" s="58">
        <v>4770</v>
      </c>
      <c r="K30" s="15" t="s">
        <v>22</v>
      </c>
      <c r="L30" s="102">
        <v>-3.5485383773643853E-2</v>
      </c>
      <c r="M30" s="102">
        <v>-4.5936246913702128E-2</v>
      </c>
      <c r="N30" s="103">
        <v>4.088050314465419E-2</v>
      </c>
    </row>
    <row r="31" spans="1:19" ht="13.5" thickBot="1" x14ac:dyDescent="0.25">
      <c r="A31" s="94" t="s">
        <v>23</v>
      </c>
      <c r="B31" s="34">
        <v>7595</v>
      </c>
      <c r="C31" s="34">
        <v>4360198.6707738498</v>
      </c>
      <c r="D31" s="35">
        <v>5960</v>
      </c>
      <c r="E31" s="20"/>
      <c r="F31" s="73" t="s">
        <v>23</v>
      </c>
      <c r="G31" s="74">
        <v>7860</v>
      </c>
      <c r="H31" s="74">
        <v>4064919.2971413317</v>
      </c>
      <c r="I31" s="75">
        <v>6020</v>
      </c>
      <c r="K31" s="16" t="s">
        <v>23</v>
      </c>
      <c r="L31" s="104">
        <v>-3.371501272264632E-2</v>
      </c>
      <c r="M31" s="104">
        <v>7.2640894455192395E-2</v>
      </c>
      <c r="N31" s="105">
        <v>-9.966777408637828E-3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10394</v>
      </c>
      <c r="C33" s="85">
        <v>8381455.1402946413</v>
      </c>
      <c r="D33" s="85">
        <v>7837</v>
      </c>
      <c r="E33" s="20"/>
      <c r="F33" s="54" t="s">
        <v>24</v>
      </c>
      <c r="G33" s="51">
        <v>8607</v>
      </c>
      <c r="H33" s="51">
        <v>7939429.6779579446</v>
      </c>
      <c r="I33" s="55">
        <v>6035</v>
      </c>
      <c r="K33" s="101" t="s">
        <v>24</v>
      </c>
      <c r="L33" s="99">
        <v>0.20762170326478446</v>
      </c>
      <c r="M33" s="99">
        <v>5.5674712198016119E-2</v>
      </c>
      <c r="N33" s="99">
        <v>0.29859154929577469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10394</v>
      </c>
      <c r="C34" s="34">
        <v>8381455.1402946413</v>
      </c>
      <c r="D34" s="35">
        <v>7837</v>
      </c>
      <c r="E34" s="20"/>
      <c r="F34" s="71" t="s">
        <v>25</v>
      </c>
      <c r="G34" s="61">
        <v>8607</v>
      </c>
      <c r="H34" s="61">
        <v>7939429.6779579446</v>
      </c>
      <c r="I34" s="62">
        <v>6035</v>
      </c>
      <c r="K34" s="13" t="s">
        <v>25</v>
      </c>
      <c r="L34" s="104">
        <v>0.20762170326478446</v>
      </c>
      <c r="M34" s="104">
        <v>5.5674712198016119E-2</v>
      </c>
      <c r="N34" s="105">
        <v>0.29859154929577469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12428</v>
      </c>
      <c r="C36" s="85">
        <v>13248482.794003379</v>
      </c>
      <c r="D36" s="85">
        <v>9123</v>
      </c>
      <c r="E36" s="20"/>
      <c r="F36" s="50" t="s">
        <v>26</v>
      </c>
      <c r="G36" s="51">
        <v>12862</v>
      </c>
      <c r="H36" s="51">
        <v>13629347.559005905</v>
      </c>
      <c r="I36" s="55">
        <v>8879</v>
      </c>
      <c r="K36" s="98" t="s">
        <v>26</v>
      </c>
      <c r="L36" s="99">
        <v>-3.3742808272430369E-2</v>
      </c>
      <c r="M36" s="99">
        <v>-2.7944460536620586E-2</v>
      </c>
      <c r="N36" s="114">
        <v>2.7480572136501902E-2</v>
      </c>
    </row>
    <row r="37" spans="1:19" ht="13.5" thickBot="1" x14ac:dyDescent="0.25">
      <c r="A37" s="38" t="s">
        <v>27</v>
      </c>
      <c r="B37" s="30">
        <v>1026</v>
      </c>
      <c r="C37" s="30">
        <v>1193365.9047288992</v>
      </c>
      <c r="D37" s="30">
        <v>627</v>
      </c>
      <c r="E37" s="20"/>
      <c r="F37" s="73" t="s">
        <v>27</v>
      </c>
      <c r="G37" s="79">
        <v>1332</v>
      </c>
      <c r="H37" s="79">
        <v>1526656.5597221868</v>
      </c>
      <c r="I37" s="80">
        <v>837</v>
      </c>
      <c r="K37" s="10" t="s">
        <v>27</v>
      </c>
      <c r="L37" s="102">
        <v>-0.22972972972972971</v>
      </c>
      <c r="M37" s="102">
        <v>-0.2183141014072858</v>
      </c>
      <c r="N37" s="103">
        <v>-0.25089605734767029</v>
      </c>
    </row>
    <row r="38" spans="1:19" ht="13.5" thickBot="1" x14ac:dyDescent="0.25">
      <c r="A38" s="39" t="s">
        <v>28</v>
      </c>
      <c r="B38" s="30">
        <v>1330</v>
      </c>
      <c r="C38" s="30">
        <v>1749830.7710760499</v>
      </c>
      <c r="D38" s="30">
        <v>704</v>
      </c>
      <c r="E38" s="20"/>
      <c r="F38" s="68" t="s">
        <v>28</v>
      </c>
      <c r="G38" s="79">
        <v>1131</v>
      </c>
      <c r="H38" s="79">
        <v>1718686.2177756692</v>
      </c>
      <c r="I38" s="80">
        <v>482</v>
      </c>
      <c r="K38" s="11" t="s">
        <v>28</v>
      </c>
      <c r="L38" s="113">
        <v>0.17595048629531385</v>
      </c>
      <c r="M38" s="113">
        <v>1.812113984406527E-2</v>
      </c>
      <c r="N38" s="115">
        <v>0.46058091286307046</v>
      </c>
    </row>
    <row r="39" spans="1:19" ht="13.5" thickBot="1" x14ac:dyDescent="0.25">
      <c r="A39" s="39" t="s">
        <v>29</v>
      </c>
      <c r="B39" s="30">
        <v>989</v>
      </c>
      <c r="C39" s="30">
        <v>1051917.4301420208</v>
      </c>
      <c r="D39" s="30">
        <v>717</v>
      </c>
      <c r="E39" s="20"/>
      <c r="F39" s="68" t="s">
        <v>29</v>
      </c>
      <c r="G39" s="79">
        <v>956</v>
      </c>
      <c r="H39" s="79">
        <v>1234118.5446597668</v>
      </c>
      <c r="I39" s="80">
        <v>586</v>
      </c>
      <c r="K39" s="11" t="s">
        <v>29</v>
      </c>
      <c r="L39" s="113">
        <v>3.4518828451882921E-2</v>
      </c>
      <c r="M39" s="113">
        <v>-0.14763663936998606</v>
      </c>
      <c r="N39" s="115">
        <v>0.22354948805460761</v>
      </c>
    </row>
    <row r="40" spans="1:19" ht="13.5" thickBot="1" x14ac:dyDescent="0.25">
      <c r="A40" s="39" t="s">
        <v>30</v>
      </c>
      <c r="B40" s="30">
        <v>5500</v>
      </c>
      <c r="C40" s="30">
        <v>5829667.3430867307</v>
      </c>
      <c r="D40" s="30">
        <v>4229</v>
      </c>
      <c r="E40" s="20"/>
      <c r="F40" s="68" t="s">
        <v>30</v>
      </c>
      <c r="G40" s="79">
        <v>6560</v>
      </c>
      <c r="H40" s="79">
        <v>6182078.2248154366</v>
      </c>
      <c r="I40" s="80">
        <v>4762</v>
      </c>
      <c r="K40" s="11" t="s">
        <v>30</v>
      </c>
      <c r="L40" s="113">
        <v>-0.16158536585365857</v>
      </c>
      <c r="M40" s="113">
        <v>-5.7005244662562848E-2</v>
      </c>
      <c r="N40" s="115">
        <v>-0.11192776144477112</v>
      </c>
    </row>
    <row r="41" spans="1:19" ht="13.5" thickBot="1" x14ac:dyDescent="0.25">
      <c r="A41" s="40" t="s">
        <v>31</v>
      </c>
      <c r="B41" s="30">
        <v>3583</v>
      </c>
      <c r="C41" s="30">
        <v>3423701.3449696791</v>
      </c>
      <c r="D41" s="30">
        <v>2846</v>
      </c>
      <c r="E41" s="20"/>
      <c r="F41" s="69" t="s">
        <v>31</v>
      </c>
      <c r="G41" s="79">
        <v>2883</v>
      </c>
      <c r="H41" s="79">
        <v>2967808.0120328441</v>
      </c>
      <c r="I41" s="80">
        <v>2212</v>
      </c>
      <c r="K41" s="12" t="s">
        <v>31</v>
      </c>
      <c r="L41" s="118">
        <v>0.24280263614290676</v>
      </c>
      <c r="M41" s="118">
        <v>0.15361281157286322</v>
      </c>
      <c r="N41" s="119">
        <v>0.28661844484629295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24892</v>
      </c>
      <c r="C43" s="85">
        <v>18985333.303144746</v>
      </c>
      <c r="D43" s="85">
        <v>17239</v>
      </c>
      <c r="E43" s="20"/>
      <c r="F43" s="50" t="s">
        <v>32</v>
      </c>
      <c r="G43" s="51">
        <v>22027</v>
      </c>
      <c r="H43" s="51">
        <v>21032840.256685257</v>
      </c>
      <c r="I43" s="55">
        <v>16666</v>
      </c>
      <c r="K43" s="98" t="s">
        <v>32</v>
      </c>
      <c r="L43" s="99">
        <v>0.13006764425477813</v>
      </c>
      <c r="M43" s="99">
        <v>-9.7348096051350641E-2</v>
      </c>
      <c r="N43" s="99">
        <v>3.4381375255010171E-2</v>
      </c>
    </row>
    <row r="44" spans="1:19" ht="13.5" thickBot="1" x14ac:dyDescent="0.25">
      <c r="A44" s="38" t="s">
        <v>33</v>
      </c>
      <c r="B44" s="128">
        <v>1061</v>
      </c>
      <c r="C44" s="128">
        <v>701061.28499999992</v>
      </c>
      <c r="D44" s="129">
        <v>907</v>
      </c>
      <c r="E44" s="20"/>
      <c r="F44" s="76" t="s">
        <v>33</v>
      </c>
      <c r="G44" s="148">
        <v>912</v>
      </c>
      <c r="H44" s="148">
        <v>718734.34660000005</v>
      </c>
      <c r="I44" s="149">
        <v>816</v>
      </c>
      <c r="K44" s="10" t="s">
        <v>33</v>
      </c>
      <c r="L44" s="178">
        <v>0.16337719298245612</v>
      </c>
      <c r="M44" s="178">
        <v>-2.4589142961656485E-2</v>
      </c>
      <c r="N44" s="179">
        <v>0.1115196078431373</v>
      </c>
    </row>
    <row r="45" spans="1:19" ht="13.5" thickBot="1" x14ac:dyDescent="0.25">
      <c r="A45" s="39" t="s">
        <v>34</v>
      </c>
      <c r="B45" s="128">
        <v>3362</v>
      </c>
      <c r="C45" s="128">
        <v>2883491.0685317307</v>
      </c>
      <c r="D45" s="129">
        <v>2526</v>
      </c>
      <c r="E45" s="20"/>
      <c r="F45" s="77" t="s">
        <v>34</v>
      </c>
      <c r="G45" s="148">
        <v>3507</v>
      </c>
      <c r="H45" s="148">
        <v>4367226.0369469905</v>
      </c>
      <c r="I45" s="149">
        <v>2550</v>
      </c>
      <c r="K45" s="11" t="s">
        <v>34</v>
      </c>
      <c r="L45" s="174">
        <v>-4.1345879669232977E-2</v>
      </c>
      <c r="M45" s="174">
        <v>-0.3397431128736581</v>
      </c>
      <c r="N45" s="175">
        <v>-9.4117647058823417E-3</v>
      </c>
    </row>
    <row r="46" spans="1:19" ht="13.5" thickBot="1" x14ac:dyDescent="0.25">
      <c r="A46" s="39" t="s">
        <v>35</v>
      </c>
      <c r="B46" s="128">
        <v>1123</v>
      </c>
      <c r="C46" s="128">
        <v>753893.10009180102</v>
      </c>
      <c r="D46" s="129">
        <v>886</v>
      </c>
      <c r="E46" s="20"/>
      <c r="F46" s="77" t="s">
        <v>35</v>
      </c>
      <c r="G46" s="148">
        <v>1086</v>
      </c>
      <c r="H46" s="148">
        <v>823621.95480550802</v>
      </c>
      <c r="I46" s="149">
        <v>876</v>
      </c>
      <c r="K46" s="11" t="s">
        <v>35</v>
      </c>
      <c r="L46" s="174">
        <v>3.4069981583793707E-2</v>
      </c>
      <c r="M46" s="174">
        <v>-8.4661238456389731E-2</v>
      </c>
      <c r="N46" s="175">
        <v>1.1415525114155223E-2</v>
      </c>
    </row>
    <row r="47" spans="1:19" ht="13.5" thickBot="1" x14ac:dyDescent="0.25">
      <c r="A47" s="39" t="s">
        <v>36</v>
      </c>
      <c r="B47" s="128">
        <v>8068</v>
      </c>
      <c r="C47" s="128">
        <v>4995975.7969203657</v>
      </c>
      <c r="D47" s="129">
        <v>4695</v>
      </c>
      <c r="E47" s="20"/>
      <c r="F47" s="77" t="s">
        <v>36</v>
      </c>
      <c r="G47" s="148">
        <v>4726</v>
      </c>
      <c r="H47" s="148">
        <v>4808959.7116062362</v>
      </c>
      <c r="I47" s="149">
        <v>3767</v>
      </c>
      <c r="K47" s="11" t="s">
        <v>36</v>
      </c>
      <c r="L47" s="174">
        <v>0.70715192551840889</v>
      </c>
      <c r="M47" s="174">
        <v>3.8889093801882657E-2</v>
      </c>
      <c r="N47" s="175">
        <v>0.24634988054154494</v>
      </c>
    </row>
    <row r="48" spans="1:19" ht="13.5" thickBot="1" x14ac:dyDescent="0.25">
      <c r="A48" s="39" t="s">
        <v>37</v>
      </c>
      <c r="B48" s="128">
        <v>1339</v>
      </c>
      <c r="C48" s="128">
        <v>1387783.211452581</v>
      </c>
      <c r="D48" s="129">
        <v>800</v>
      </c>
      <c r="E48" s="20"/>
      <c r="F48" s="77" t="s">
        <v>37</v>
      </c>
      <c r="G48" s="148">
        <v>1537</v>
      </c>
      <c r="H48" s="148">
        <v>1619099.4592141339</v>
      </c>
      <c r="I48" s="149">
        <v>882</v>
      </c>
      <c r="K48" s="11" t="s">
        <v>37</v>
      </c>
      <c r="L48" s="174">
        <v>-0.12882238126219914</v>
      </c>
      <c r="M48" s="174">
        <v>-0.14286722563283882</v>
      </c>
      <c r="N48" s="175">
        <v>-9.2970521541950069E-2</v>
      </c>
    </row>
    <row r="49" spans="1:19" ht="13.5" thickBot="1" x14ac:dyDescent="0.25">
      <c r="A49" s="39" t="s">
        <v>38</v>
      </c>
      <c r="B49" s="128">
        <v>1911</v>
      </c>
      <c r="C49" s="128">
        <v>1433329.357687949</v>
      </c>
      <c r="D49" s="129">
        <v>1595</v>
      </c>
      <c r="E49" s="20"/>
      <c r="F49" s="77" t="s">
        <v>38</v>
      </c>
      <c r="G49" s="148">
        <v>2491</v>
      </c>
      <c r="H49" s="148">
        <v>1656699.961510764</v>
      </c>
      <c r="I49" s="149">
        <v>2178</v>
      </c>
      <c r="K49" s="11" t="s">
        <v>38</v>
      </c>
      <c r="L49" s="174">
        <v>-0.23283821758329992</v>
      </c>
      <c r="M49" s="174">
        <v>-0.13482864067861799</v>
      </c>
      <c r="N49" s="175">
        <v>-0.26767676767676762</v>
      </c>
    </row>
    <row r="50" spans="1:19" ht="13.5" thickBot="1" x14ac:dyDescent="0.25">
      <c r="A50" s="39" t="s">
        <v>39</v>
      </c>
      <c r="B50" s="128">
        <v>488</v>
      </c>
      <c r="C50" s="128">
        <v>854763.25866357295</v>
      </c>
      <c r="D50" s="129">
        <v>274</v>
      </c>
      <c r="E50" s="20"/>
      <c r="F50" s="77" t="s">
        <v>39</v>
      </c>
      <c r="G50" s="148">
        <v>501</v>
      </c>
      <c r="H50" s="148">
        <v>757416.32024511113</v>
      </c>
      <c r="I50" s="149">
        <v>287</v>
      </c>
      <c r="K50" s="11" t="s">
        <v>39</v>
      </c>
      <c r="L50" s="174">
        <v>-2.5948103792415189E-2</v>
      </c>
      <c r="M50" s="174">
        <v>0.12852500773545383</v>
      </c>
      <c r="N50" s="175">
        <v>-4.5296167247386721E-2</v>
      </c>
    </row>
    <row r="51" spans="1:19" ht="13.5" thickBot="1" x14ac:dyDescent="0.25">
      <c r="A51" s="39" t="s">
        <v>40</v>
      </c>
      <c r="B51" s="128">
        <v>6451</v>
      </c>
      <c r="C51" s="128">
        <v>5030605.9847967485</v>
      </c>
      <c r="D51" s="129">
        <v>4723</v>
      </c>
      <c r="E51" s="20"/>
      <c r="F51" s="77" t="s">
        <v>40</v>
      </c>
      <c r="G51" s="148">
        <v>6094</v>
      </c>
      <c r="H51" s="148">
        <v>5279195.4057565127</v>
      </c>
      <c r="I51" s="149">
        <v>4341</v>
      </c>
      <c r="K51" s="11" t="s">
        <v>40</v>
      </c>
      <c r="L51" s="174">
        <v>5.8582212011814905E-2</v>
      </c>
      <c r="M51" s="174">
        <v>-4.7088505321984941E-2</v>
      </c>
      <c r="N51" s="175">
        <v>8.7998157106657482E-2</v>
      </c>
    </row>
    <row r="52" spans="1:19" ht="13.5" thickBot="1" x14ac:dyDescent="0.25">
      <c r="A52" s="40" t="s">
        <v>41</v>
      </c>
      <c r="B52" s="130">
        <v>1089</v>
      </c>
      <c r="C52" s="130">
        <v>944430.24</v>
      </c>
      <c r="D52" s="131">
        <v>833</v>
      </c>
      <c r="E52" s="20"/>
      <c r="F52" s="78" t="s">
        <v>41</v>
      </c>
      <c r="G52" s="150">
        <v>1173</v>
      </c>
      <c r="H52" s="150">
        <v>1001887.06</v>
      </c>
      <c r="I52" s="151">
        <v>969</v>
      </c>
      <c r="K52" s="12" t="s">
        <v>41</v>
      </c>
      <c r="L52" s="176">
        <v>-7.1611253196930957E-2</v>
      </c>
      <c r="M52" s="176">
        <v>-5.7348599751353313E-2</v>
      </c>
      <c r="N52" s="177">
        <v>-0.14035087719298245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70359</v>
      </c>
      <c r="C54" s="85">
        <v>78061397.670882598</v>
      </c>
      <c r="D54" s="85">
        <v>48752</v>
      </c>
      <c r="E54" s="20"/>
      <c r="F54" s="50" t="s">
        <v>42</v>
      </c>
      <c r="G54" s="51">
        <v>66477</v>
      </c>
      <c r="H54" s="51">
        <v>81385235.008834541</v>
      </c>
      <c r="I54" s="55">
        <v>42147</v>
      </c>
      <c r="K54" s="98" t="s">
        <v>42</v>
      </c>
      <c r="L54" s="99">
        <v>5.8396137009792959E-2</v>
      </c>
      <c r="M54" s="99">
        <v>-4.0840790563437368E-2</v>
      </c>
      <c r="N54" s="99">
        <v>0.15671340783448406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56574</v>
      </c>
      <c r="C55" s="30">
        <v>63023949.246054471</v>
      </c>
      <c r="D55" s="31">
        <v>39572</v>
      </c>
      <c r="E55" s="20"/>
      <c r="F55" s="73" t="s">
        <v>43</v>
      </c>
      <c r="G55" s="57">
        <v>54103</v>
      </c>
      <c r="H55" s="57">
        <v>67300872.553888425</v>
      </c>
      <c r="I55" s="58">
        <v>34533</v>
      </c>
      <c r="K55" s="10" t="s">
        <v>43</v>
      </c>
      <c r="L55" s="102">
        <v>4.5672143873722426E-2</v>
      </c>
      <c r="M55" s="102">
        <v>-6.3549299519250368E-2</v>
      </c>
      <c r="N55" s="103">
        <v>0.14591839689572295</v>
      </c>
    </row>
    <row r="56" spans="1:19" ht="13.5" thickBot="1" x14ac:dyDescent="0.25">
      <c r="A56" s="39" t="s">
        <v>44</v>
      </c>
      <c r="B56" s="30">
        <v>3404</v>
      </c>
      <c r="C56" s="30">
        <v>3724494.5291044768</v>
      </c>
      <c r="D56" s="31">
        <v>2292</v>
      </c>
      <c r="E56" s="20"/>
      <c r="F56" s="68" t="s">
        <v>44</v>
      </c>
      <c r="G56" s="79">
        <v>3250</v>
      </c>
      <c r="H56" s="79">
        <v>3360162.5238086665</v>
      </c>
      <c r="I56" s="80">
        <v>2160</v>
      </c>
      <c r="K56" s="11" t="s">
        <v>44</v>
      </c>
      <c r="L56" s="102">
        <v>4.7384615384615358E-2</v>
      </c>
      <c r="M56" s="102">
        <v>0.10842689980449172</v>
      </c>
      <c r="N56" s="103">
        <v>6.1111111111111116E-2</v>
      </c>
    </row>
    <row r="57" spans="1:19" ht="13.5" thickBot="1" x14ac:dyDescent="0.25">
      <c r="A57" s="39" t="s">
        <v>45</v>
      </c>
      <c r="B57" s="30">
        <v>2093</v>
      </c>
      <c r="C57" s="30">
        <v>2669145.1195750711</v>
      </c>
      <c r="D57" s="31">
        <v>1053</v>
      </c>
      <c r="E57" s="20"/>
      <c r="F57" s="68" t="s">
        <v>45</v>
      </c>
      <c r="G57" s="79">
        <v>2172</v>
      </c>
      <c r="H57" s="79">
        <v>2657142.949475762</v>
      </c>
      <c r="I57" s="80">
        <v>1027</v>
      </c>
      <c r="K57" s="11" t="s">
        <v>45</v>
      </c>
      <c r="L57" s="102">
        <v>-3.6372007366482495E-2</v>
      </c>
      <c r="M57" s="102">
        <v>4.5169455793401259E-3</v>
      </c>
      <c r="N57" s="103">
        <v>2.5316455696202445E-2</v>
      </c>
    </row>
    <row r="58" spans="1:19" ht="13.5" thickBot="1" x14ac:dyDescent="0.25">
      <c r="A58" s="40" t="s">
        <v>46</v>
      </c>
      <c r="B58" s="34">
        <v>8288</v>
      </c>
      <c r="C58" s="34">
        <v>8643808.7761485912</v>
      </c>
      <c r="D58" s="35">
        <v>5835</v>
      </c>
      <c r="E58" s="20"/>
      <c r="F58" s="69" t="s">
        <v>46</v>
      </c>
      <c r="G58" s="74">
        <v>6952</v>
      </c>
      <c r="H58" s="74">
        <v>8067056.9816616727</v>
      </c>
      <c r="I58" s="75">
        <v>4427</v>
      </c>
      <c r="K58" s="12" t="s">
        <v>46</v>
      </c>
      <c r="L58" s="104">
        <v>0.19217491369390105</v>
      </c>
      <c r="M58" s="104">
        <v>7.1494696987763007E-2</v>
      </c>
      <c r="N58" s="105">
        <v>0.3180483397334537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35436</v>
      </c>
      <c r="C60" s="85">
        <v>27272049.752518721</v>
      </c>
      <c r="D60" s="85">
        <v>27091</v>
      </c>
      <c r="E60" s="20"/>
      <c r="F60" s="50" t="s">
        <v>47</v>
      </c>
      <c r="G60" s="51">
        <v>35444</v>
      </c>
      <c r="H60" s="51">
        <v>27744791.29039561</v>
      </c>
      <c r="I60" s="55">
        <v>25985</v>
      </c>
      <c r="K60" s="98" t="s">
        <v>47</v>
      </c>
      <c r="L60" s="99">
        <v>-2.257081593499688E-4</v>
      </c>
      <c r="M60" s="99">
        <v>-1.7038929322944263E-2</v>
      </c>
      <c r="N60" s="99">
        <v>4.2563017125264668E-2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5173</v>
      </c>
      <c r="C61" s="30">
        <v>4240739.8393289996</v>
      </c>
      <c r="D61" s="31">
        <v>4285</v>
      </c>
      <c r="E61" s="20"/>
      <c r="F61" s="73" t="s">
        <v>48</v>
      </c>
      <c r="G61" s="57">
        <v>4821</v>
      </c>
      <c r="H61" s="57">
        <v>3851124.9364159494</v>
      </c>
      <c r="I61" s="58">
        <v>3622</v>
      </c>
      <c r="K61" s="10" t="s">
        <v>48</v>
      </c>
      <c r="L61" s="102">
        <v>7.3013897531632344E-2</v>
      </c>
      <c r="M61" s="102">
        <v>0.10116911534831829</v>
      </c>
      <c r="N61" s="103">
        <v>0.1830480397570402</v>
      </c>
    </row>
    <row r="62" spans="1:19" ht="13.5" thickBot="1" x14ac:dyDescent="0.25">
      <c r="A62" s="39" t="s">
        <v>49</v>
      </c>
      <c r="B62" s="30">
        <v>2901</v>
      </c>
      <c r="C62" s="30">
        <v>3690693.0795313264</v>
      </c>
      <c r="D62" s="31">
        <v>1359</v>
      </c>
      <c r="E62" s="20"/>
      <c r="F62" s="68" t="s">
        <v>49</v>
      </c>
      <c r="G62" s="79">
        <v>3902</v>
      </c>
      <c r="H62" s="79">
        <v>4930182.1770266807</v>
      </c>
      <c r="I62" s="80">
        <v>1905</v>
      </c>
      <c r="K62" s="11" t="s">
        <v>49</v>
      </c>
      <c r="L62" s="102">
        <v>-0.2565351101998975</v>
      </c>
      <c r="M62" s="102">
        <v>-0.25140837660544046</v>
      </c>
      <c r="N62" s="103">
        <v>-0.28661417322834648</v>
      </c>
    </row>
    <row r="63" spans="1:19" ht="13.5" thickBot="1" x14ac:dyDescent="0.25">
      <c r="A63" s="40" t="s">
        <v>50</v>
      </c>
      <c r="B63" s="34">
        <v>27362</v>
      </c>
      <c r="C63" s="34">
        <v>19340616.833658397</v>
      </c>
      <c r="D63" s="35">
        <v>21447</v>
      </c>
      <c r="E63" s="20"/>
      <c r="F63" s="69" t="s">
        <v>50</v>
      </c>
      <c r="G63" s="74">
        <v>26721</v>
      </c>
      <c r="H63" s="74">
        <v>18963484.17695298</v>
      </c>
      <c r="I63" s="75">
        <v>20458</v>
      </c>
      <c r="K63" s="12" t="s">
        <v>50</v>
      </c>
      <c r="L63" s="104">
        <v>2.3988623180270174E-2</v>
      </c>
      <c r="M63" s="104">
        <v>1.9887308323001118E-2</v>
      </c>
      <c r="N63" s="105">
        <v>4.8342946524587038E-2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1943</v>
      </c>
      <c r="C65" s="85">
        <v>1809235.085572216</v>
      </c>
      <c r="D65" s="85">
        <v>1081</v>
      </c>
      <c r="E65" s="20"/>
      <c r="F65" s="50" t="s">
        <v>51</v>
      </c>
      <c r="G65" s="51">
        <v>1949</v>
      </c>
      <c r="H65" s="51">
        <v>1934047.3728522249</v>
      </c>
      <c r="I65" s="55">
        <v>1244</v>
      </c>
      <c r="K65" s="98" t="s">
        <v>51</v>
      </c>
      <c r="L65" s="99">
        <v>-3.0785017957927208E-3</v>
      </c>
      <c r="M65" s="99">
        <v>-6.4534245144131419E-2</v>
      </c>
      <c r="N65" s="99">
        <v>-0.13102893890675238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1003</v>
      </c>
      <c r="C66" s="30">
        <v>991856.22552329989</v>
      </c>
      <c r="D66" s="31">
        <v>454</v>
      </c>
      <c r="E66" s="20"/>
      <c r="F66" s="73" t="s">
        <v>52</v>
      </c>
      <c r="G66" s="57">
        <v>1081</v>
      </c>
      <c r="H66" s="57">
        <v>1079432.554539785</v>
      </c>
      <c r="I66" s="58">
        <v>577</v>
      </c>
      <c r="K66" s="10" t="s">
        <v>52</v>
      </c>
      <c r="L66" s="102">
        <v>-7.2155411655874135E-2</v>
      </c>
      <c r="M66" s="102">
        <v>-8.1131821203802024E-2</v>
      </c>
      <c r="N66" s="103">
        <v>-0.21317157712305024</v>
      </c>
    </row>
    <row r="67" spans="1:19" ht="13.5" thickBot="1" x14ac:dyDescent="0.25">
      <c r="A67" s="40" t="s">
        <v>53</v>
      </c>
      <c r="B67" s="34">
        <v>940</v>
      </c>
      <c r="C67" s="34">
        <v>817378.86004891607</v>
      </c>
      <c r="D67" s="35">
        <v>627</v>
      </c>
      <c r="E67" s="20"/>
      <c r="F67" s="69" t="s">
        <v>53</v>
      </c>
      <c r="G67" s="74">
        <v>868</v>
      </c>
      <c r="H67" s="74">
        <v>854614.81831243995</v>
      </c>
      <c r="I67" s="75">
        <v>667</v>
      </c>
      <c r="K67" s="12" t="s">
        <v>53</v>
      </c>
      <c r="L67" s="104">
        <v>8.2949308755760454E-2</v>
      </c>
      <c r="M67" s="104">
        <v>-4.3570457082702685E-2</v>
      </c>
      <c r="N67" s="105">
        <v>-5.9970014992503762E-2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17559</v>
      </c>
      <c r="C69" s="85">
        <v>16639694.212526716</v>
      </c>
      <c r="D69" s="85">
        <v>11410</v>
      </c>
      <c r="E69" s="20"/>
      <c r="F69" s="50" t="s">
        <v>54</v>
      </c>
      <c r="G69" s="51">
        <v>17934</v>
      </c>
      <c r="H69" s="51">
        <v>17462507.412676312</v>
      </c>
      <c r="I69" s="55">
        <v>12005</v>
      </c>
      <c r="K69" s="98" t="s">
        <v>54</v>
      </c>
      <c r="L69" s="99">
        <v>-2.0910003345600559E-2</v>
      </c>
      <c r="M69" s="99">
        <v>-4.7118846148766824E-2</v>
      </c>
      <c r="N69" s="99">
        <v>-4.9562682215743448E-2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7686</v>
      </c>
      <c r="C70" s="30">
        <v>6323403.3138368772</v>
      </c>
      <c r="D70" s="31">
        <v>5266</v>
      </c>
      <c r="E70" s="20"/>
      <c r="F70" s="73" t="s">
        <v>55</v>
      </c>
      <c r="G70" s="57">
        <v>7276</v>
      </c>
      <c r="H70" s="57">
        <v>6113825.365068065</v>
      </c>
      <c r="I70" s="58">
        <v>5074</v>
      </c>
      <c r="K70" s="10" t="s">
        <v>55</v>
      </c>
      <c r="L70" s="102">
        <v>5.6349642660802557E-2</v>
      </c>
      <c r="M70" s="102">
        <v>3.4279348240179752E-2</v>
      </c>
      <c r="N70" s="103">
        <v>3.7839968466693019E-2</v>
      </c>
    </row>
    <row r="71" spans="1:19" ht="13.5" thickBot="1" x14ac:dyDescent="0.25">
      <c r="A71" s="39" t="s">
        <v>56</v>
      </c>
      <c r="B71" s="30">
        <v>941</v>
      </c>
      <c r="C71" s="30">
        <v>1098456.1505073071</v>
      </c>
      <c r="D71" s="31">
        <v>553</v>
      </c>
      <c r="E71" s="20"/>
      <c r="F71" s="68" t="s">
        <v>56</v>
      </c>
      <c r="G71" s="79">
        <v>895</v>
      </c>
      <c r="H71" s="79">
        <v>908652.20123647898</v>
      </c>
      <c r="I71" s="80">
        <v>537</v>
      </c>
      <c r="K71" s="11" t="s">
        <v>56</v>
      </c>
      <c r="L71" s="102">
        <v>5.1396648044692794E-2</v>
      </c>
      <c r="M71" s="102">
        <v>0.20888514770838174</v>
      </c>
      <c r="N71" s="103">
        <v>2.9795158286778367E-2</v>
      </c>
    </row>
    <row r="72" spans="1:19" ht="13.5" thickBot="1" x14ac:dyDescent="0.25">
      <c r="A72" s="39" t="s">
        <v>57</v>
      </c>
      <c r="B72" s="30">
        <v>992</v>
      </c>
      <c r="C72" s="30">
        <v>955874.13979598996</v>
      </c>
      <c r="D72" s="31">
        <v>639</v>
      </c>
      <c r="E72" s="20"/>
      <c r="F72" s="68" t="s">
        <v>57</v>
      </c>
      <c r="G72" s="79">
        <v>841</v>
      </c>
      <c r="H72" s="79">
        <v>1005909.700759549</v>
      </c>
      <c r="I72" s="80">
        <v>486</v>
      </c>
      <c r="K72" s="11" t="s">
        <v>57</v>
      </c>
      <c r="L72" s="102">
        <v>0.17954815695600468</v>
      </c>
      <c r="M72" s="102">
        <v>-4.9741602974678445E-2</v>
      </c>
      <c r="N72" s="103">
        <v>0.31481481481481488</v>
      </c>
    </row>
    <row r="73" spans="1:19" ht="13.5" thickBot="1" x14ac:dyDescent="0.25">
      <c r="A73" s="40" t="s">
        <v>58</v>
      </c>
      <c r="B73" s="34">
        <v>7940</v>
      </c>
      <c r="C73" s="34">
        <v>8261960.6083865408</v>
      </c>
      <c r="D73" s="35">
        <v>4952</v>
      </c>
      <c r="E73" s="20"/>
      <c r="F73" s="69" t="s">
        <v>58</v>
      </c>
      <c r="G73" s="74">
        <v>8922</v>
      </c>
      <c r="H73" s="74">
        <v>9434120.1456122212</v>
      </c>
      <c r="I73" s="75">
        <v>5908</v>
      </c>
      <c r="K73" s="12" t="s">
        <v>58</v>
      </c>
      <c r="L73" s="104">
        <v>-0.11006500784577444</v>
      </c>
      <c r="M73" s="104">
        <v>-0.12424683162116057</v>
      </c>
      <c r="N73" s="105">
        <v>-0.16181448882870686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46136</v>
      </c>
      <c r="C75" s="85">
        <v>50365069.57546255</v>
      </c>
      <c r="D75" s="85">
        <v>33049</v>
      </c>
      <c r="E75" s="20"/>
      <c r="F75" s="50" t="s">
        <v>59</v>
      </c>
      <c r="G75" s="51">
        <v>47564</v>
      </c>
      <c r="H75" s="51">
        <v>48261936.772481099</v>
      </c>
      <c r="I75" s="55">
        <v>31686</v>
      </c>
      <c r="K75" s="98" t="s">
        <v>59</v>
      </c>
      <c r="L75" s="99">
        <v>-3.0022706248423181E-2</v>
      </c>
      <c r="M75" s="99">
        <v>4.3577463807475292E-2</v>
      </c>
      <c r="N75" s="99">
        <v>4.3015842959035488E-2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46136</v>
      </c>
      <c r="C76" s="34">
        <v>50365069.57546255</v>
      </c>
      <c r="D76" s="35">
        <v>33049</v>
      </c>
      <c r="E76" s="20"/>
      <c r="F76" s="72" t="s">
        <v>60</v>
      </c>
      <c r="G76" s="61">
        <v>47564</v>
      </c>
      <c r="H76" s="61">
        <v>48261936.772481099</v>
      </c>
      <c r="I76" s="62">
        <v>31686</v>
      </c>
      <c r="K76" s="14" t="s">
        <v>60</v>
      </c>
      <c r="L76" s="104">
        <v>-3.0022706248423181E-2</v>
      </c>
      <c r="M76" s="104">
        <v>4.3577463807475292E-2</v>
      </c>
      <c r="N76" s="105">
        <v>4.3015842959035488E-2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27866</v>
      </c>
      <c r="C78" s="85">
        <v>20398231.27000216</v>
      </c>
      <c r="D78" s="85">
        <v>23822</v>
      </c>
      <c r="E78" s="20"/>
      <c r="F78" s="50" t="s">
        <v>61</v>
      </c>
      <c r="G78" s="51">
        <v>24607</v>
      </c>
      <c r="H78" s="51">
        <v>18968213.498511743</v>
      </c>
      <c r="I78" s="55">
        <v>20504</v>
      </c>
      <c r="K78" s="98" t="s">
        <v>61</v>
      </c>
      <c r="L78" s="99">
        <v>0.13244198805218033</v>
      </c>
      <c r="M78" s="99">
        <v>7.5390219094835453E-2</v>
      </c>
      <c r="N78" s="99">
        <v>0.16182208349590321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27866</v>
      </c>
      <c r="C79" s="34">
        <v>20398231.27000216</v>
      </c>
      <c r="D79" s="35">
        <v>23822</v>
      </c>
      <c r="E79" s="20"/>
      <c r="F79" s="72" t="s">
        <v>62</v>
      </c>
      <c r="G79" s="61">
        <v>24607</v>
      </c>
      <c r="H79" s="61">
        <v>18968213.498511743</v>
      </c>
      <c r="I79" s="62">
        <v>20504</v>
      </c>
      <c r="K79" s="14" t="s">
        <v>62</v>
      </c>
      <c r="L79" s="104">
        <v>0.13244198805218033</v>
      </c>
      <c r="M79" s="104">
        <v>7.5390219094835453E-2</v>
      </c>
      <c r="N79" s="105">
        <v>0.16182208349590321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10081</v>
      </c>
      <c r="C81" s="85">
        <v>11375739.15895392</v>
      </c>
      <c r="D81" s="85">
        <v>7038</v>
      </c>
      <c r="E81" s="20"/>
      <c r="F81" s="50" t="s">
        <v>63</v>
      </c>
      <c r="G81" s="51">
        <v>9823</v>
      </c>
      <c r="H81" s="51">
        <v>11584719.984109001</v>
      </c>
      <c r="I81" s="55">
        <v>7211</v>
      </c>
      <c r="K81" s="98" t="s">
        <v>63</v>
      </c>
      <c r="L81" s="99">
        <v>2.6264888526926544E-2</v>
      </c>
      <c r="M81" s="99">
        <v>-1.8039350579189151E-2</v>
      </c>
      <c r="N81" s="99">
        <v>-2.3991124670642128E-2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10081</v>
      </c>
      <c r="C82" s="34">
        <v>11375739.15895392</v>
      </c>
      <c r="D82" s="35">
        <v>7038</v>
      </c>
      <c r="E82" s="20"/>
      <c r="F82" s="72" t="s">
        <v>64</v>
      </c>
      <c r="G82" s="61">
        <v>9823</v>
      </c>
      <c r="H82" s="61">
        <v>11584719.984109001</v>
      </c>
      <c r="I82" s="62">
        <v>7211</v>
      </c>
      <c r="K82" s="14" t="s">
        <v>64</v>
      </c>
      <c r="L82" s="104">
        <v>2.6264888526926544E-2</v>
      </c>
      <c r="M82" s="104">
        <v>-1.8039350579189151E-2</v>
      </c>
      <c r="N82" s="105">
        <v>-2.3991124670642128E-2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16657</v>
      </c>
      <c r="C84" s="85">
        <v>15018142.439209182</v>
      </c>
      <c r="D84" s="85">
        <v>12833</v>
      </c>
      <c r="E84" s="20"/>
      <c r="F84" s="50" t="s">
        <v>65</v>
      </c>
      <c r="G84" s="51">
        <v>15473</v>
      </c>
      <c r="H84" s="51">
        <v>15373665.746916983</v>
      </c>
      <c r="I84" s="55">
        <v>12051</v>
      </c>
      <c r="K84" s="98" t="s">
        <v>65</v>
      </c>
      <c r="L84" s="99">
        <v>7.6520390357396773E-2</v>
      </c>
      <c r="M84" s="99">
        <v>-2.3125474012539726E-2</v>
      </c>
      <c r="N84" s="99">
        <v>6.4890880424860908E-2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3719</v>
      </c>
      <c r="C85" s="30">
        <v>3575502.5893334886</v>
      </c>
      <c r="D85" s="31">
        <v>2596</v>
      </c>
      <c r="E85" s="20"/>
      <c r="F85" s="73" t="s">
        <v>66</v>
      </c>
      <c r="G85" s="57">
        <v>3354</v>
      </c>
      <c r="H85" s="57">
        <v>4199979.3891017698</v>
      </c>
      <c r="I85" s="58">
        <v>2341</v>
      </c>
      <c r="K85" s="10" t="s">
        <v>66</v>
      </c>
      <c r="L85" s="102">
        <v>0.10882528324388785</v>
      </c>
      <c r="M85" s="102">
        <v>-0.14868568197946208</v>
      </c>
      <c r="N85" s="103">
        <v>0.10892780862879103</v>
      </c>
    </row>
    <row r="86" spans="1:19" ht="13.5" thickBot="1" x14ac:dyDescent="0.25">
      <c r="A86" s="39" t="s">
        <v>67</v>
      </c>
      <c r="B86" s="30">
        <v>2806</v>
      </c>
      <c r="C86" s="30">
        <v>2638191.7498367019</v>
      </c>
      <c r="D86" s="31">
        <v>2117</v>
      </c>
      <c r="E86" s="20"/>
      <c r="F86" s="68" t="s">
        <v>67</v>
      </c>
      <c r="G86" s="79">
        <v>2829</v>
      </c>
      <c r="H86" s="79">
        <v>2768421.7197894864</v>
      </c>
      <c r="I86" s="80">
        <v>2246</v>
      </c>
      <c r="K86" s="11" t="s">
        <v>67</v>
      </c>
      <c r="L86" s="102">
        <v>-8.1300813008130524E-3</v>
      </c>
      <c r="M86" s="102">
        <v>-4.7041232562894053E-2</v>
      </c>
      <c r="N86" s="103">
        <v>-5.7435440783615288E-2</v>
      </c>
    </row>
    <row r="87" spans="1:19" ht="13.5" thickBot="1" x14ac:dyDescent="0.25">
      <c r="A87" s="40" t="s">
        <v>68</v>
      </c>
      <c r="B87" s="34">
        <v>10132</v>
      </c>
      <c r="C87" s="34">
        <v>8804448.1000389904</v>
      </c>
      <c r="D87" s="35">
        <v>8120</v>
      </c>
      <c r="E87" s="20"/>
      <c r="F87" s="69" t="s">
        <v>68</v>
      </c>
      <c r="G87" s="74">
        <v>9290</v>
      </c>
      <c r="H87" s="74">
        <v>8405264.6380257271</v>
      </c>
      <c r="I87" s="75">
        <v>7464</v>
      </c>
      <c r="K87" s="12" t="s">
        <v>68</v>
      </c>
      <c r="L87" s="104">
        <v>9.0635091496232612E-2</v>
      </c>
      <c r="M87" s="104">
        <v>4.7492075407993939E-2</v>
      </c>
      <c r="N87" s="105">
        <v>8.7888531618435239E-2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16703</v>
      </c>
      <c r="C89" s="85">
        <v>3020592.3994354801</v>
      </c>
      <c r="D89" s="85">
        <v>2105</v>
      </c>
      <c r="E89" s="20"/>
      <c r="F89" s="54" t="s">
        <v>69</v>
      </c>
      <c r="G89" s="51">
        <v>2269</v>
      </c>
      <c r="H89" s="51">
        <v>2366711.6887361002</v>
      </c>
      <c r="I89" s="55">
        <v>1783</v>
      </c>
      <c r="K89" s="101" t="s">
        <v>69</v>
      </c>
      <c r="L89" s="99">
        <v>6.3614852357866898</v>
      </c>
      <c r="M89" s="99">
        <v>0.27628236840650966</v>
      </c>
      <c r="N89" s="99">
        <v>0.18059450364554119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16703</v>
      </c>
      <c r="C90" s="34">
        <v>3020592.3994354801</v>
      </c>
      <c r="D90" s="35">
        <v>2105</v>
      </c>
      <c r="E90" s="20"/>
      <c r="F90" s="71" t="s">
        <v>70</v>
      </c>
      <c r="G90" s="61">
        <v>2269</v>
      </c>
      <c r="H90" s="61">
        <v>2366711.6887361002</v>
      </c>
      <c r="I90" s="62">
        <v>1783</v>
      </c>
      <c r="K90" s="13" t="s">
        <v>70</v>
      </c>
      <c r="L90" s="104">
        <v>6.3614852357866898</v>
      </c>
      <c r="M90" s="104">
        <v>0.27628236840650966</v>
      </c>
      <c r="N90" s="105">
        <v>0.18059450364554119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S92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84</v>
      </c>
      <c r="B2" s="26">
        <v>2019</v>
      </c>
      <c r="C2" s="25"/>
      <c r="D2" s="25"/>
      <c r="F2" s="44" t="s">
        <v>84</v>
      </c>
      <c r="G2" s="45">
        <v>2018</v>
      </c>
      <c r="K2" s="1" t="s">
        <v>84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63"/>
      <c r="C19" s="163"/>
      <c r="D19" s="164"/>
      <c r="E19" s="20"/>
      <c r="F19" s="68" t="s">
        <v>14</v>
      </c>
      <c r="G19" s="163"/>
      <c r="H19" s="163"/>
      <c r="I19" s="164"/>
      <c r="K19" s="10" t="s">
        <v>14</v>
      </c>
      <c r="L19" s="144"/>
      <c r="M19" s="144"/>
      <c r="N19" s="145"/>
    </row>
    <row r="20" spans="1:19" ht="13.5" thickBot="1" x14ac:dyDescent="0.25">
      <c r="A20" s="39" t="s">
        <v>15</v>
      </c>
      <c r="B20" s="163"/>
      <c r="C20" s="163"/>
      <c r="D20" s="164"/>
      <c r="E20" s="20"/>
      <c r="F20" s="68" t="s">
        <v>15</v>
      </c>
      <c r="G20" s="163"/>
      <c r="H20" s="163"/>
      <c r="I20" s="164"/>
      <c r="K20" s="11" t="s">
        <v>15</v>
      </c>
      <c r="L20" s="144"/>
      <c r="M20" s="144"/>
      <c r="N20" s="145"/>
    </row>
    <row r="21" spans="1:19" ht="13.5" thickBot="1" x14ac:dyDescent="0.25">
      <c r="A21" s="40" t="s">
        <v>16</v>
      </c>
      <c r="B21" s="165"/>
      <c r="C21" s="165"/>
      <c r="D21" s="166"/>
      <c r="E21" s="20"/>
      <c r="F21" s="69" t="s">
        <v>16</v>
      </c>
      <c r="G21" s="165"/>
      <c r="H21" s="165"/>
      <c r="I21" s="166"/>
      <c r="K21" s="12" t="s">
        <v>16</v>
      </c>
      <c r="L21" s="146"/>
      <c r="M21" s="146"/>
      <c r="N21" s="14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112"/>
      <c r="C37" s="112"/>
      <c r="D37" s="112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2"/>
      <c r="C38" s="112"/>
      <c r="D38" s="112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112"/>
      <c r="C39" s="112"/>
      <c r="D39" s="112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112"/>
      <c r="C40" s="112"/>
      <c r="D40" s="112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112"/>
      <c r="C41" s="112"/>
      <c r="D41" s="112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63"/>
      <c r="C44" s="163"/>
      <c r="D44" s="164"/>
      <c r="E44" s="20"/>
      <c r="F44" s="76" t="s">
        <v>33</v>
      </c>
      <c r="G44" s="163"/>
      <c r="H44" s="163"/>
      <c r="I44" s="164"/>
      <c r="K44" s="10" t="s">
        <v>33</v>
      </c>
      <c r="L44" s="142"/>
      <c r="M44" s="142"/>
      <c r="N44" s="143"/>
    </row>
    <row r="45" spans="1:19" ht="13.5" thickBot="1" x14ac:dyDescent="0.25">
      <c r="A45" s="39" t="s">
        <v>34</v>
      </c>
      <c r="B45" s="163"/>
      <c r="C45" s="163"/>
      <c r="D45" s="164"/>
      <c r="E45" s="20"/>
      <c r="F45" s="77" t="s">
        <v>34</v>
      </c>
      <c r="G45" s="163"/>
      <c r="H45" s="163"/>
      <c r="I45" s="164"/>
      <c r="K45" s="11" t="s">
        <v>34</v>
      </c>
      <c r="L45" s="144"/>
      <c r="M45" s="144"/>
      <c r="N45" s="145"/>
    </row>
    <row r="46" spans="1:19" ht="13.5" thickBot="1" x14ac:dyDescent="0.25">
      <c r="A46" s="39" t="s">
        <v>35</v>
      </c>
      <c r="B46" s="163"/>
      <c r="C46" s="163"/>
      <c r="D46" s="164"/>
      <c r="E46" s="20"/>
      <c r="F46" s="77" t="s">
        <v>35</v>
      </c>
      <c r="G46" s="163"/>
      <c r="H46" s="163"/>
      <c r="I46" s="164"/>
      <c r="K46" s="11" t="s">
        <v>35</v>
      </c>
      <c r="L46" s="144"/>
      <c r="M46" s="144"/>
      <c r="N46" s="145"/>
    </row>
    <row r="47" spans="1:19" ht="13.5" thickBot="1" x14ac:dyDescent="0.25">
      <c r="A47" s="39" t="s">
        <v>36</v>
      </c>
      <c r="B47" s="163"/>
      <c r="C47" s="163"/>
      <c r="D47" s="164"/>
      <c r="E47" s="20"/>
      <c r="F47" s="77" t="s">
        <v>36</v>
      </c>
      <c r="G47" s="163"/>
      <c r="H47" s="163"/>
      <c r="I47" s="164"/>
      <c r="K47" s="11" t="s">
        <v>36</v>
      </c>
      <c r="L47" s="144"/>
      <c r="M47" s="144"/>
      <c r="N47" s="145"/>
    </row>
    <row r="48" spans="1:19" ht="13.5" thickBot="1" x14ac:dyDescent="0.25">
      <c r="A48" s="39" t="s">
        <v>37</v>
      </c>
      <c r="B48" s="163"/>
      <c r="C48" s="163"/>
      <c r="D48" s="164"/>
      <c r="E48" s="20"/>
      <c r="F48" s="77" t="s">
        <v>37</v>
      </c>
      <c r="G48" s="163"/>
      <c r="H48" s="163"/>
      <c r="I48" s="164"/>
      <c r="K48" s="11" t="s">
        <v>37</v>
      </c>
      <c r="L48" s="144"/>
      <c r="M48" s="144"/>
      <c r="N48" s="145"/>
    </row>
    <row r="49" spans="1:19" ht="13.5" thickBot="1" x14ac:dyDescent="0.25">
      <c r="A49" s="39" t="s">
        <v>38</v>
      </c>
      <c r="B49" s="163"/>
      <c r="C49" s="163"/>
      <c r="D49" s="164"/>
      <c r="E49" s="20"/>
      <c r="F49" s="77" t="s">
        <v>38</v>
      </c>
      <c r="G49" s="163"/>
      <c r="H49" s="163"/>
      <c r="I49" s="164"/>
      <c r="K49" s="11" t="s">
        <v>38</v>
      </c>
      <c r="L49" s="144"/>
      <c r="M49" s="144"/>
      <c r="N49" s="145"/>
    </row>
    <row r="50" spans="1:19" ht="13.5" thickBot="1" x14ac:dyDescent="0.25">
      <c r="A50" s="39" t="s">
        <v>39</v>
      </c>
      <c r="B50" s="163"/>
      <c r="C50" s="163"/>
      <c r="D50" s="164"/>
      <c r="E50" s="20"/>
      <c r="F50" s="77" t="s">
        <v>39</v>
      </c>
      <c r="G50" s="163"/>
      <c r="H50" s="163"/>
      <c r="I50" s="164"/>
      <c r="K50" s="11" t="s">
        <v>39</v>
      </c>
      <c r="L50" s="144"/>
      <c r="M50" s="144"/>
      <c r="N50" s="145"/>
    </row>
    <row r="51" spans="1:19" ht="13.5" thickBot="1" x14ac:dyDescent="0.25">
      <c r="A51" s="39" t="s">
        <v>40</v>
      </c>
      <c r="B51" s="163"/>
      <c r="C51" s="163"/>
      <c r="D51" s="164"/>
      <c r="E51" s="20"/>
      <c r="F51" s="77" t="s">
        <v>40</v>
      </c>
      <c r="G51" s="163"/>
      <c r="H51" s="163"/>
      <c r="I51" s="164"/>
      <c r="K51" s="11" t="s">
        <v>40</v>
      </c>
      <c r="L51" s="144"/>
      <c r="M51" s="144"/>
      <c r="N51" s="145"/>
    </row>
    <row r="52" spans="1:19" ht="13.5" thickBot="1" x14ac:dyDescent="0.25">
      <c r="A52" s="40" t="s">
        <v>41</v>
      </c>
      <c r="B52" s="165"/>
      <c r="C52" s="165"/>
      <c r="D52" s="166"/>
      <c r="E52" s="20"/>
      <c r="F52" s="78" t="s">
        <v>41</v>
      </c>
      <c r="G52" s="165"/>
      <c r="H52" s="165"/>
      <c r="I52" s="166"/>
      <c r="K52" s="12" t="s">
        <v>41</v>
      </c>
      <c r="L52" s="146"/>
      <c r="M52" s="146"/>
      <c r="N52" s="147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2019</vt:lpstr>
      <vt:lpstr>Febrero 2019</vt:lpstr>
      <vt:lpstr>Marzo 2019</vt:lpstr>
      <vt:lpstr>ITR19</vt:lpstr>
      <vt:lpstr>Abril 2019</vt:lpstr>
      <vt:lpstr>Mayo 2019</vt:lpstr>
      <vt:lpstr>Junio 2019</vt:lpstr>
      <vt:lpstr>IITR19</vt:lpstr>
      <vt:lpstr>Julio 2019</vt:lpstr>
      <vt:lpstr>Agosto 2019</vt:lpstr>
      <vt:lpstr>Septiembre 2019</vt:lpstr>
      <vt:lpstr>IIITR2019</vt:lpstr>
      <vt:lpstr>Octubre 2019</vt:lpstr>
      <vt:lpstr>Noviembre 2019</vt:lpstr>
      <vt:lpstr>Diciembre 2019</vt:lpstr>
      <vt:lpstr>IVTR2019</vt:lpstr>
      <vt:lpstr>Año 2019</vt:lpstr>
      <vt:lpstr>check</vt:lpstr>
      <vt:lpstr>'Año 2019'!Área_de_impresión</vt:lpstr>
      <vt:lpstr>'Enero 2019'!Área_de_impresión</vt:lpstr>
      <vt:lpstr>'Febrero 2019'!Área_de_impresión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asempleo06</cp:lastModifiedBy>
  <cp:lastPrinted>2019-03-28T17:42:27Z</cp:lastPrinted>
  <dcterms:created xsi:type="dcterms:W3CDTF">2017-02-09T17:39:54Z</dcterms:created>
  <dcterms:modified xsi:type="dcterms:W3CDTF">2019-06-10T11:15:52Z</dcterms:modified>
</cp:coreProperties>
</file>