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empleo06\Desktop\JUNIO\"/>
    </mc:Choice>
  </mc:AlternateContent>
  <bookViews>
    <workbookView xWindow="0" yWindow="0" windowWidth="14445" windowHeight="7245" tabRatio="934" activeTab="16"/>
  </bookViews>
  <sheets>
    <sheet name="Enero 2019" sheetId="117" r:id="rId1"/>
    <sheet name="Febrero 2019" sheetId="51" r:id="rId2"/>
    <sheet name="Marzo 2019" sheetId="118" r:id="rId3"/>
    <sheet name="ITR19" sheetId="119" r:id="rId4"/>
    <sheet name="Abril 2019" sheetId="120" r:id="rId5"/>
    <sheet name="Mayo 2019" sheetId="121" r:id="rId6"/>
    <sheet name="Junio 2019" sheetId="122" r:id="rId7"/>
    <sheet name="IITR19" sheetId="123" r:id="rId8"/>
    <sheet name="Julio 2019" sheetId="124" r:id="rId9"/>
    <sheet name="Agosto 2019" sheetId="125" r:id="rId10"/>
    <sheet name="Septiembre 2019" sheetId="126" r:id="rId11"/>
    <sheet name="IIITR2019" sheetId="127" r:id="rId12"/>
    <sheet name="Octubre 2019" sheetId="128" r:id="rId13"/>
    <sheet name="Noviembre 2019" sheetId="129" r:id="rId14"/>
    <sheet name="Diciembre 2019" sheetId="130" r:id="rId15"/>
    <sheet name="IVTR2019" sheetId="131" r:id="rId16"/>
    <sheet name="Año 2019" sheetId="14" r:id="rId17"/>
    <sheet name="check" sheetId="132" state="hidden" r:id="rId18"/>
  </sheets>
  <definedNames>
    <definedName name="_xlnm.Print_Area" localSheetId="16">'Año 2019'!$A$1:$N$92</definedName>
    <definedName name="_xlnm.Print_Area" localSheetId="0">'Enero 2019'!$A$1:$N$92</definedName>
    <definedName name="_xlnm.Print_Area" localSheetId="1">'Febrero 2019'!$A$1:$N$92</definedName>
  </definedNames>
  <calcPr calcId="152511"/>
</workbook>
</file>

<file path=xl/calcChain.xml><?xml version="1.0" encoding="utf-8"?>
<calcChain xmlns="http://schemas.openxmlformats.org/spreadsheetml/2006/main">
  <c r="D90" i="132" l="1"/>
  <c r="C90" i="132"/>
  <c r="B90" i="132"/>
  <c r="D87" i="132"/>
  <c r="C87" i="132"/>
  <c r="B87" i="132"/>
  <c r="D86" i="132"/>
  <c r="C86" i="132"/>
  <c r="B86" i="132"/>
  <c r="D85" i="132"/>
  <c r="C85" i="132"/>
  <c r="B85" i="132"/>
  <c r="D82" i="132"/>
  <c r="C82" i="132"/>
  <c r="B82" i="132"/>
  <c r="D79" i="132"/>
  <c r="C79" i="132"/>
  <c r="B79" i="132"/>
  <c r="D76" i="132"/>
  <c r="C76" i="132"/>
  <c r="B76" i="132"/>
  <c r="D73" i="132"/>
  <c r="C73" i="132"/>
  <c r="B73" i="132"/>
  <c r="D72" i="132"/>
  <c r="C72" i="132"/>
  <c r="B72" i="132"/>
  <c r="D71" i="132"/>
  <c r="C71" i="132"/>
  <c r="B71" i="132"/>
  <c r="D70" i="132"/>
  <c r="C70" i="132"/>
  <c r="B70" i="132"/>
  <c r="D67" i="132"/>
  <c r="C67" i="132"/>
  <c r="B67" i="132"/>
  <c r="D66" i="132"/>
  <c r="C66" i="132"/>
  <c r="B66" i="132"/>
  <c r="D63" i="132"/>
  <c r="C63" i="132"/>
  <c r="B63" i="132"/>
  <c r="D62" i="132"/>
  <c r="C62" i="132"/>
  <c r="B62" i="132"/>
  <c r="D61" i="132"/>
  <c r="C61" i="132"/>
  <c r="B61" i="132"/>
  <c r="D58" i="132"/>
  <c r="C58" i="132"/>
  <c r="B58" i="132"/>
  <c r="D57" i="132"/>
  <c r="C57" i="132"/>
  <c r="B57" i="132"/>
  <c r="D56" i="132"/>
  <c r="C56" i="132"/>
  <c r="B56" i="132"/>
  <c r="D55" i="132"/>
  <c r="C55" i="132"/>
  <c r="B55" i="132"/>
  <c r="D52" i="132"/>
  <c r="C52" i="132"/>
  <c r="B52" i="132"/>
  <c r="D51" i="132"/>
  <c r="C51" i="132"/>
  <c r="B51" i="132"/>
  <c r="D50" i="132"/>
  <c r="C50" i="132"/>
  <c r="B50" i="132"/>
  <c r="D49" i="132"/>
  <c r="C49" i="132"/>
  <c r="B49" i="132"/>
  <c r="D48" i="132"/>
  <c r="C48" i="132"/>
  <c r="B48" i="132"/>
  <c r="D47" i="132"/>
  <c r="C47" i="132"/>
  <c r="B47" i="132"/>
  <c r="D46" i="132"/>
  <c r="C46" i="132"/>
  <c r="B46" i="132"/>
  <c r="D45" i="132"/>
  <c r="C45" i="132"/>
  <c r="B45" i="132"/>
  <c r="D44" i="132"/>
  <c r="C44" i="132"/>
  <c r="B44" i="132"/>
  <c r="H90" i="132"/>
  <c r="G90" i="132"/>
  <c r="F90" i="132"/>
  <c r="H87" i="132"/>
  <c r="G87" i="132"/>
  <c r="F87" i="132"/>
  <c r="H86" i="132"/>
  <c r="G86" i="132"/>
  <c r="F86" i="132"/>
  <c r="H85" i="132"/>
  <c r="G85" i="132"/>
  <c r="F85" i="132"/>
  <c r="H82" i="132"/>
  <c r="G82" i="132"/>
  <c r="F82" i="132"/>
  <c r="H79" i="132"/>
  <c r="G79" i="132"/>
  <c r="F79" i="132"/>
  <c r="H76" i="132"/>
  <c r="G76" i="132"/>
  <c r="F76" i="132"/>
  <c r="H73" i="132"/>
  <c r="G73" i="132"/>
  <c r="F73" i="132"/>
  <c r="H72" i="132"/>
  <c r="G72" i="132"/>
  <c r="F72" i="132"/>
  <c r="H71" i="132"/>
  <c r="G71" i="132"/>
  <c r="F71" i="132"/>
  <c r="H70" i="132"/>
  <c r="G70" i="132"/>
  <c r="F70" i="132"/>
  <c r="H67" i="132"/>
  <c r="G67" i="132"/>
  <c r="F67" i="132"/>
  <c r="H66" i="132"/>
  <c r="G66" i="132"/>
  <c r="F66" i="132"/>
  <c r="H63" i="132"/>
  <c r="G63" i="132"/>
  <c r="F63" i="132"/>
  <c r="H62" i="132"/>
  <c r="G62" i="132"/>
  <c r="F62" i="132"/>
  <c r="H61" i="132"/>
  <c r="G61" i="132"/>
  <c r="F61" i="132"/>
  <c r="H58" i="132"/>
  <c r="G58" i="132"/>
  <c r="F58" i="132"/>
  <c r="H57" i="132"/>
  <c r="G57" i="132"/>
  <c r="F57" i="132"/>
  <c r="H56" i="132"/>
  <c r="G56" i="132"/>
  <c r="F56" i="132"/>
  <c r="H55" i="132"/>
  <c r="G55" i="132"/>
  <c r="F55" i="132"/>
  <c r="H52" i="132"/>
  <c r="G52" i="132"/>
  <c r="F52" i="132"/>
  <c r="H51" i="132"/>
  <c r="G51" i="132"/>
  <c r="F51" i="132"/>
  <c r="H50" i="132"/>
  <c r="G50" i="132"/>
  <c r="F50" i="132"/>
  <c r="H49" i="132"/>
  <c r="G49" i="132"/>
  <c r="F49" i="132"/>
  <c r="H48" i="132"/>
  <c r="G48" i="132"/>
  <c r="F48" i="132"/>
  <c r="H47" i="132"/>
  <c r="G47" i="132"/>
  <c r="F47" i="132"/>
  <c r="H46" i="132"/>
  <c r="G46" i="132"/>
  <c r="F46" i="132"/>
  <c r="H45" i="132"/>
  <c r="G45" i="132"/>
  <c r="F45" i="132"/>
  <c r="H44" i="132"/>
  <c r="G44" i="132"/>
  <c r="F44" i="132"/>
  <c r="H41" i="132"/>
  <c r="G41" i="132"/>
  <c r="F41" i="132"/>
  <c r="H40" i="132"/>
  <c r="G40" i="132"/>
  <c r="F40" i="132"/>
  <c r="H39" i="132"/>
  <c r="G39" i="132"/>
  <c r="F39" i="132"/>
  <c r="H38" i="132"/>
  <c r="G38" i="132"/>
  <c r="F38" i="132"/>
  <c r="H37" i="132"/>
  <c r="G37" i="132"/>
  <c r="F37" i="132"/>
  <c r="H34" i="132"/>
  <c r="G34" i="132"/>
  <c r="F34" i="132"/>
  <c r="H31" i="132"/>
  <c r="G31" i="132"/>
  <c r="F31" i="132"/>
  <c r="H30" i="132"/>
  <c r="G30" i="132"/>
  <c r="F30" i="132"/>
  <c r="H27" i="132"/>
  <c r="G27" i="132"/>
  <c r="F27" i="132"/>
  <c r="H24" i="132"/>
  <c r="G24" i="132"/>
  <c r="F24" i="132"/>
  <c r="H21" i="132"/>
  <c r="G21" i="132"/>
  <c r="F21" i="132"/>
  <c r="H20" i="132"/>
  <c r="G20" i="132"/>
  <c r="F20" i="132"/>
  <c r="H19" i="132"/>
  <c r="G19" i="132"/>
  <c r="F19" i="132"/>
  <c r="F10" i="132"/>
  <c r="G10" i="132"/>
  <c r="H10" i="132"/>
  <c r="F11" i="132"/>
  <c r="G11" i="132"/>
  <c r="H11" i="132"/>
  <c r="F12" i="132"/>
  <c r="G12" i="132"/>
  <c r="H12" i="132"/>
  <c r="F13" i="132"/>
  <c r="G13" i="132"/>
  <c r="H13" i="132"/>
  <c r="F14" i="132"/>
  <c r="G14" i="132"/>
  <c r="H14" i="132"/>
  <c r="F15" i="132"/>
  <c r="G15" i="132"/>
  <c r="H15" i="132"/>
  <c r="F16" i="132"/>
  <c r="G16" i="132"/>
  <c r="H16" i="132"/>
  <c r="H9" i="132"/>
  <c r="G9" i="132"/>
  <c r="F9" i="132"/>
  <c r="D41" i="132"/>
  <c r="C41" i="132"/>
  <c r="B41" i="132"/>
  <c r="D40" i="132"/>
  <c r="C40" i="132"/>
  <c r="B40" i="132"/>
  <c r="D39" i="132"/>
  <c r="C39" i="132"/>
  <c r="B39" i="132"/>
  <c r="D38" i="132"/>
  <c r="C38" i="132"/>
  <c r="B38" i="132"/>
  <c r="D37" i="132"/>
  <c r="C37" i="132"/>
  <c r="B37" i="132"/>
  <c r="D34" i="132"/>
  <c r="C34" i="132"/>
  <c r="B34" i="132"/>
  <c r="D31" i="132"/>
  <c r="C31" i="132"/>
  <c r="B31" i="132"/>
  <c r="D30" i="132"/>
  <c r="C30" i="132"/>
  <c r="B30" i="132"/>
  <c r="D27" i="132"/>
  <c r="C27" i="132"/>
  <c r="B27" i="132"/>
  <c r="D24" i="132"/>
  <c r="C24" i="132"/>
  <c r="B24" i="132"/>
  <c r="D21" i="132"/>
  <c r="C21" i="132"/>
  <c r="B21" i="132"/>
  <c r="D20" i="132"/>
  <c r="C20" i="132"/>
  <c r="B20" i="132"/>
  <c r="D19" i="132"/>
  <c r="C19" i="132"/>
  <c r="B19" i="132"/>
  <c r="D16" i="132"/>
  <c r="C16" i="132"/>
  <c r="B16" i="132"/>
  <c r="D15" i="132"/>
  <c r="C15" i="132"/>
  <c r="B15" i="132"/>
  <c r="D14" i="132"/>
  <c r="C14" i="132"/>
  <c r="B14" i="132"/>
  <c r="D13" i="132"/>
  <c r="C13" i="132"/>
  <c r="B13" i="132"/>
  <c r="D12" i="132"/>
  <c r="C12" i="132"/>
  <c r="B12" i="132"/>
  <c r="D11" i="132"/>
  <c r="C11" i="132"/>
  <c r="B11" i="132"/>
  <c r="D10" i="132"/>
  <c r="C10" i="132"/>
  <c r="B10" i="132"/>
  <c r="D9" i="132"/>
  <c r="C9" i="132"/>
  <c r="B9" i="132"/>
  <c r="D89" i="132" l="1"/>
  <c r="C89" i="132"/>
  <c r="B89" i="132"/>
  <c r="B84" i="132"/>
  <c r="D81" i="132"/>
  <c r="C81" i="132"/>
  <c r="B81" i="132"/>
  <c r="D78" i="132"/>
  <c r="C78" i="132"/>
  <c r="B78" i="132"/>
  <c r="D75" i="132"/>
  <c r="C75" i="132"/>
  <c r="B75" i="132"/>
  <c r="C69" i="132"/>
  <c r="D65" i="132"/>
  <c r="C65" i="132"/>
  <c r="B60" i="132"/>
  <c r="B54" i="132"/>
  <c r="D36" i="132"/>
  <c r="D33" i="132"/>
  <c r="C33" i="132"/>
  <c r="B33" i="132"/>
  <c r="D29" i="132"/>
  <c r="C29" i="132"/>
  <c r="D26" i="132"/>
  <c r="C26" i="132"/>
  <c r="B26" i="132"/>
  <c r="D23" i="132"/>
  <c r="C23" i="132"/>
  <c r="B23" i="132"/>
  <c r="D18" i="132"/>
  <c r="C18" i="132"/>
  <c r="D8" i="132"/>
  <c r="B29" i="132" l="1"/>
  <c r="B43" i="132"/>
  <c r="C54" i="132"/>
  <c r="C60" i="132"/>
  <c r="B65" i="132"/>
  <c r="D69" i="132"/>
  <c r="C84" i="132"/>
  <c r="B8" i="132"/>
  <c r="B18" i="132"/>
  <c r="B36" i="132"/>
  <c r="C43" i="132"/>
  <c r="D54" i="132"/>
  <c r="D60" i="132"/>
  <c r="D84" i="132"/>
  <c r="C8" i="132"/>
  <c r="C36" i="132"/>
  <c r="D43" i="132"/>
  <c r="B69" i="132"/>
  <c r="D6" i="132" l="1"/>
  <c r="C6" i="132"/>
  <c r="B6" i="132"/>
</calcChain>
</file>

<file path=xl/sharedStrings.xml><?xml version="1.0" encoding="utf-8"?>
<sst xmlns="http://schemas.openxmlformats.org/spreadsheetml/2006/main" count="3929" uniqueCount="107">
  <si>
    <t>Facturación</t>
  </si>
  <si>
    <t>TOTAL</t>
  </si>
  <si>
    <t>CPD's vivos</t>
  </si>
  <si>
    <t>CPD's</t>
  </si>
  <si>
    <t>ANDALUCIA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</si>
  <si>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</si>
  <si>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</si>
  <si>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</si>
  <si>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</si>
  <si>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</si>
  <si>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</si>
  <si>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</si>
  <si>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</si>
  <si>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ARAGON</t>
  </si>
  <si>
    <t xml:space="preserve">Huesca </t>
  </si>
  <si>
    <t>Teruel</t>
  </si>
  <si>
    <t>Zaragoza</t>
  </si>
  <si>
    <t>ASTURIAS</t>
  </si>
  <si>
    <t>Asturias</t>
  </si>
  <si>
    <t>BALEARES</t>
  </si>
  <si>
    <t>Baleares</t>
  </si>
  <si>
    <t>CANARIAS</t>
  </si>
  <si>
    <t>Las Palmas</t>
  </si>
  <si>
    <t>S.C.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</si>
  <si>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</si>
  <si>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</si>
  <si>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</si>
  <si>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</si>
  <si>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</si>
  <si>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</si>
  <si>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</si>
  <si>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</si>
  <si>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</si>
  <si>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</si>
  <si>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</si>
  <si>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</si>
  <si>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</si>
  <si>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</si>
  <si>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</si>
  <si>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</si>
  <si>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</si>
  <si>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</si>
  <si>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</si>
  <si>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</si>
  <si>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</si>
  <si>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</si>
  <si>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</si>
  <si>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</si>
  <si>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</si>
  <si>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 xml:space="preserve">Castellon </t>
  </si>
  <si>
    <t>Valencia</t>
  </si>
  <si>
    <t>EXTREMADURA</t>
  </si>
  <si>
    <t>Badajoz</t>
  </si>
  <si>
    <t>Cáceres</t>
  </si>
  <si>
    <t>GALICIA</t>
  </si>
  <si>
    <t>A Coruña</t>
  </si>
  <si>
    <t>Lugo</t>
  </si>
  <si>
    <t>Ourense</t>
  </si>
  <si>
    <t>Pontevedra</t>
  </si>
  <si>
    <t>MADRID</t>
  </si>
  <si>
    <t>Madrid</t>
  </si>
  <si>
    <t>MURCIA</t>
  </si>
  <si>
    <t>Murcia</t>
  </si>
  <si>
    <t>NAVARRA</t>
  </si>
  <si>
    <t>Navarra</t>
  </si>
  <si>
    <t>PAIS VASCO</t>
  </si>
  <si>
    <t>Alava</t>
  </si>
  <si>
    <t>Guipuzcoa</t>
  </si>
  <si>
    <t>Vizcaya</t>
  </si>
  <si>
    <t>RIOJA (LA)</t>
  </si>
  <si>
    <t>La Rioja</t>
  </si>
  <si>
    <t>Ceuta y Melilla</t>
  </si>
  <si>
    <t>CPD's Vivos</t>
  </si>
  <si>
    <t xml:space="preserve">D03: </t>
  </si>
  <si>
    <t>Variación Interanual (%)</t>
  </si>
  <si>
    <t>Datos absolutos (contratación y facturación)</t>
  </si>
  <si>
    <t xml:space="preserve">D03 : </t>
  </si>
  <si>
    <t>MES: ENERO</t>
  </si>
  <si>
    <t>MES: FEBRERO</t>
  </si>
  <si>
    <t>MES: MARZO</t>
  </si>
  <si>
    <t xml:space="preserve"> TRIMESTRAL</t>
  </si>
  <si>
    <t>MES: ABRIL</t>
  </si>
  <si>
    <t>MES: MAYO</t>
  </si>
  <si>
    <t>MES: JUNIO</t>
  </si>
  <si>
    <t>MES: JULIO</t>
  </si>
  <si>
    <t>MES: AGOSTO</t>
  </si>
  <si>
    <t>MES: SEPTIEMBRE</t>
  </si>
  <si>
    <t>MES: OCTUBRE</t>
  </si>
  <si>
    <t>MES: NOVIEMBRE</t>
  </si>
  <si>
    <t>MES: DICIEMBRE</t>
  </si>
  <si>
    <t>AÑO</t>
  </si>
  <si>
    <t>ITR18</t>
  </si>
  <si>
    <t>IITR18</t>
  </si>
  <si>
    <t>IIITR18</t>
  </si>
  <si>
    <t>IVTR18</t>
  </si>
  <si>
    <t>2019/2018</t>
  </si>
  <si>
    <t>ITR19</t>
  </si>
  <si>
    <t>ITR19/ITR18</t>
  </si>
  <si>
    <t>IITR19</t>
  </si>
  <si>
    <t>IITR19/IITR18</t>
  </si>
  <si>
    <t>IIITR19</t>
  </si>
  <si>
    <t>IIITR19/IIITR18</t>
  </si>
  <si>
    <t>IVTR19</t>
  </si>
  <si>
    <t>IVTR19/IVTR18</t>
  </si>
  <si>
    <t>Mensuales</t>
  </si>
  <si>
    <t>Trimestrales</t>
  </si>
  <si>
    <t>Cuadre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</si>
</sst>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0.0%"/>
  </numFmts>
  <fonts count="22" x14ac:knownFonts="1">
    <font>
      <sz val="11"/>
      <color theme="1"/>
      <name val="Calibri"/>
      <family val="2"/>
      <scheme val="minor"/>
    </font>
    <font>
      <b/>
      <sz val="10"/>
      <name val="HelveticaNeue LT 65 Medium"/>
      <family val="1"/>
    </font>
    <font>
      <sz val="10"/>
      <name val="HelveticaNeue LT 65 Medium"/>
      <family val="1"/>
    </font>
    <font>
      <b/>
      <sz val="8"/>
      <name val="HelveticaNeue LT 65 Medium"/>
      <family val="1"/>
    </font>
    <font>
      <sz val="8"/>
      <name val="HelveticaNeue LT 65 Medium"/>
      <family val="1"/>
    </font>
    <font>
      <sz val="11"/>
      <color theme="1"/>
      <name val="Calibri"/>
      <family val="2"/>
      <scheme val="minor"/>
    </font>
    <font>
      <b/>
      <sz val="9"/>
      <name val="HelveticaNeue LT 65 Medium"/>
      <family val="1"/>
    </font>
    <font>
      <b/>
      <sz val="10"/>
      <color rgb="FF1A1A1A"/>
      <name val="Arial Unicode MS"/>
      <family val="2"/>
    </font>
    <font>
      <b/>
      <sz val="9"/>
      <color theme="3"/>
      <name val="HelveticaNeue LT 65 Medium"/>
      <family val="1"/>
    </font>
    <font>
      <b/>
      <u/>
      <sz val="9"/>
      <color theme="3"/>
      <name val="HelveticaNeue LT 65 Medium"/>
      <family val="1"/>
    </font>
    <font>
      <sz val="10"/>
      <color theme="3"/>
      <name val="HelveticaNeue LT 65 Medium"/>
      <family val="1"/>
    </font>
    <font>
      <b/>
      <sz val="10"/>
      <color theme="3"/>
      <name val="HelveticaNeue LT 65 Medium"/>
      <family val="1"/>
    </font>
    <font>
      <b/>
      <sz val="8"/>
      <color theme="3"/>
      <name val="HelveticaNeue LT 65 Medium"/>
      <family val="1"/>
    </font>
    <font>
      <b/>
      <sz val="9"/>
      <color theme="1"/>
      <name val="HelveticaNeue LT 65 Medium"/>
      <family val="1"/>
    </font>
    <font>
      <b/>
      <u/>
      <sz val="9"/>
      <color theme="1"/>
      <name val="HelveticaNeue LT 65 Medium"/>
      <family val="1"/>
    </font>
    <font>
      <sz val="10"/>
      <color theme="1"/>
      <name val="HelveticaNeue LT 65 Medium"/>
      <family val="1"/>
    </font>
    <font>
      <b/>
      <sz val="10"/>
      <color theme="1"/>
      <name val="HelveticaNeue LT 65 Medium"/>
      <family val="1"/>
    </font>
    <font>
      <b/>
      <sz val="8"/>
      <color theme="1"/>
      <name val="HelveticaNeue LT 65 Medium"/>
      <family val="1"/>
    </font>
    <font>
      <b/>
      <sz val="10"/>
      <color theme="3"/>
      <name val="Arial Unicode MS"/>
      <family val="2"/>
    </font>
    <font>
      <sz val="8"/>
      <color theme="3"/>
      <name val="HelveticaNeue LT 65 Medium"/>
      <family val="1"/>
    </font>
    <font>
      <sz val="10"/>
      <color theme="1" tint="0.34998626667073579"/>
      <name val="HelveticaNeue LT 65 Medium"/>
      <family val="1"/>
    </font>
    <font>
      <sz val="11"/>
      <color theme="2" tint="-9.9978637043366805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87">
    <xf numFmtId="0" fontId="0" fillId="0" borderId="0" xfId="0"/>
    <xf numFmtId="0" fontId="1" fillId="3" borderId="0" xfId="0" applyFont="1" applyFill="1"/>
    <xf numFmtId="0" fontId="2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Border="1" applyAlignment="1">
      <alignment horizontal="center"/>
    </xf>
    <xf numFmtId="164" fontId="2" fillId="3" borderId="0" xfId="0" applyNumberFormat="1" applyFont="1" applyFill="1"/>
    <xf numFmtId="0" fontId="2" fillId="3" borderId="6" xfId="0" applyFont="1" applyFill="1" applyBorder="1"/>
    <xf numFmtId="0" fontId="2" fillId="3" borderId="9" xfId="0" applyFont="1" applyFill="1" applyBorder="1"/>
    <xf numFmtId="0" fontId="2" fillId="3" borderId="12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4" fillId="3" borderId="15" xfId="0" applyFont="1" applyFill="1" applyBorder="1"/>
    <xf numFmtId="0" fontId="4" fillId="3" borderId="17" xfId="0" applyFont="1" applyFill="1" applyBorder="1"/>
    <xf numFmtId="0" fontId="7" fillId="0" borderId="0" xfId="0" applyFont="1" applyAlignment="1">
      <alignment horizontal="left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10" fillId="3" borderId="0" xfId="0" applyFont="1" applyFill="1"/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Border="1" applyAlignment="1">
      <alignment horizontal="center"/>
    </xf>
    <xf numFmtId="0" fontId="10" fillId="3" borderId="6" xfId="0" applyFont="1" applyFill="1" applyBorder="1"/>
    <xf numFmtId="164" fontId="10" fillId="3" borderId="7" xfId="0" applyNumberFormat="1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>
      <alignment horizontal="center" vertical="center"/>
    </xf>
    <xf numFmtId="0" fontId="10" fillId="3" borderId="9" xfId="0" applyFont="1" applyFill="1" applyBorder="1"/>
    <xf numFmtId="0" fontId="10" fillId="3" borderId="12" xfId="0" applyFont="1" applyFill="1" applyBorder="1"/>
    <xf numFmtId="164" fontId="10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5" xfId="0" applyFont="1" applyFill="1" applyBorder="1"/>
    <xf numFmtId="0" fontId="10" fillId="3" borderId="16" xfId="0" applyFont="1" applyFill="1" applyBorder="1"/>
    <xf numFmtId="0" fontId="10" fillId="3" borderId="17" xfId="0" applyFont="1" applyFill="1" applyBorder="1"/>
    <xf numFmtId="0" fontId="13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15" fillId="3" borderId="0" xfId="0" applyFont="1" applyFill="1"/>
    <xf numFmtId="0" fontId="16" fillId="3" borderId="0" xfId="0" applyFont="1" applyFill="1"/>
    <xf numFmtId="0" fontId="16" fillId="3" borderId="0" xfId="0" applyFont="1" applyFill="1" applyAlignment="1">
      <alignment horizontal="center"/>
    </xf>
    <xf numFmtId="0" fontId="17" fillId="3" borderId="0" xfId="0" applyFont="1" applyFill="1"/>
    <xf numFmtId="49" fontId="17" fillId="4" borderId="2" xfId="0" applyNumberFormat="1" applyFont="1" applyFill="1" applyBorder="1" applyAlignment="1">
      <alignment horizontal="center"/>
    </xf>
    <xf numFmtId="49" fontId="17" fillId="4" borderId="3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4" borderId="1" xfId="0" applyFont="1" applyFill="1" applyBorder="1" applyAlignment="1">
      <alignment vertical="center"/>
    </xf>
    <xf numFmtId="164" fontId="17" fillId="4" borderId="2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5" fillId="3" borderId="18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vertical="center"/>
    </xf>
    <xf numFmtId="164" fontId="17" fillId="4" borderId="3" xfId="0" applyNumberFormat="1" applyFont="1" applyFill="1" applyBorder="1" applyAlignment="1">
      <alignment horizontal="center" vertical="center"/>
    </xf>
    <xf numFmtId="0" fontId="15" fillId="3" borderId="6" xfId="0" applyFont="1" applyFill="1" applyBorder="1"/>
    <xf numFmtId="164" fontId="15" fillId="3" borderId="7" xfId="0" applyNumberFormat="1" applyFont="1" applyFill="1" applyBorder="1" applyAlignment="1">
      <alignment horizontal="center" vertical="center"/>
    </xf>
    <xf numFmtId="164" fontId="15" fillId="3" borderId="8" xfId="0" applyNumberFormat="1" applyFont="1" applyFill="1" applyBorder="1" applyAlignment="1">
      <alignment horizontal="center" vertical="center"/>
    </xf>
    <xf numFmtId="0" fontId="15" fillId="3" borderId="9" xfId="0" applyFont="1" applyFill="1" applyBorder="1"/>
    <xf numFmtId="0" fontId="15" fillId="3" borderId="12" xfId="0" applyFont="1" applyFill="1" applyBorder="1"/>
    <xf numFmtId="164" fontId="15" fillId="3" borderId="2" xfId="0" applyNumberFormat="1" applyFont="1" applyFill="1" applyBorder="1" applyAlignment="1">
      <alignment horizontal="center" vertical="center"/>
    </xf>
    <xf numFmtId="164" fontId="15" fillId="3" borderId="3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vertical="center"/>
    </xf>
    <xf numFmtId="164" fontId="17" fillId="4" borderId="7" xfId="0" applyNumberFormat="1" applyFont="1" applyFill="1" applyBorder="1" applyAlignment="1">
      <alignment horizontal="center" vertical="center"/>
    </xf>
    <xf numFmtId="164" fontId="17" fillId="4" borderId="8" xfId="0" applyNumberFormat="1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vertical="center"/>
    </xf>
    <xf numFmtId="0" fontId="15" fillId="3" borderId="17" xfId="0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164" fontId="15" fillId="3" borderId="13" xfId="0" applyNumberFormat="1" applyFont="1" applyFill="1" applyBorder="1" applyAlignment="1">
      <alignment horizontal="center" vertical="center"/>
    </xf>
    <xf numFmtId="164" fontId="15" fillId="3" borderId="14" xfId="0" applyNumberFormat="1" applyFont="1" applyFill="1" applyBorder="1" applyAlignment="1">
      <alignment horizontal="center" vertical="center"/>
    </xf>
    <xf numFmtId="0" fontId="15" fillId="3" borderId="15" xfId="0" applyFont="1" applyFill="1" applyBorder="1"/>
    <xf numFmtId="0" fontId="15" fillId="3" borderId="16" xfId="0" applyFont="1" applyFill="1" applyBorder="1"/>
    <xf numFmtId="0" fontId="15" fillId="3" borderId="17" xfId="0" applyFont="1" applyFill="1" applyBorder="1"/>
    <xf numFmtId="164" fontId="15" fillId="3" borderId="10" xfId="0" applyNumberFormat="1" applyFont="1" applyFill="1" applyBorder="1" applyAlignment="1">
      <alignment horizontal="center" vertical="center"/>
    </xf>
    <xf numFmtId="164" fontId="15" fillId="3" borderId="1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49" fontId="12" fillId="2" borderId="2" xfId="0" applyNumberFormat="1" applyFont="1" applyFill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0" fontId="12" fillId="2" borderId="1" xfId="0" applyFont="1" applyFill="1" applyBorder="1"/>
    <xf numFmtId="164" fontId="12" fillId="2" borderId="2" xfId="0" applyNumberFormat="1" applyFont="1" applyFill="1" applyBorder="1" applyAlignment="1">
      <alignment horizontal="center" vertical="center"/>
    </xf>
    <xf numFmtId="0" fontId="12" fillId="2" borderId="19" xfId="0" applyFont="1" applyFill="1" applyBorder="1"/>
    <xf numFmtId="164" fontId="12" fillId="2" borderId="20" xfId="0" applyNumberFormat="1" applyFont="1" applyFill="1" applyBorder="1" applyAlignment="1">
      <alignment horizontal="center" vertical="center"/>
    </xf>
    <xf numFmtId="0" fontId="12" fillId="2" borderId="15" xfId="0" applyFont="1" applyFill="1" applyBorder="1"/>
    <xf numFmtId="164" fontId="12" fillId="2" borderId="7" xfId="0" applyNumberFormat="1" applyFont="1" applyFill="1" applyBorder="1" applyAlignment="1">
      <alignment horizontal="center" vertical="center"/>
    </xf>
    <xf numFmtId="0" fontId="12" fillId="2" borderId="5" xfId="0" applyFont="1" applyFill="1" applyBorder="1"/>
    <xf numFmtId="0" fontId="10" fillId="3" borderId="5" xfId="0" applyFont="1" applyFill="1" applyBorder="1"/>
    <xf numFmtId="0" fontId="10" fillId="3" borderId="1" xfId="0" applyFont="1" applyFill="1" applyBorder="1"/>
    <xf numFmtId="0" fontId="19" fillId="3" borderId="15" xfId="0" applyFont="1" applyFill="1" applyBorder="1"/>
    <xf numFmtId="0" fontId="19" fillId="3" borderId="17" xfId="0" applyFont="1" applyFill="1" applyBorder="1"/>
    <xf numFmtId="49" fontId="12" fillId="2" borderId="1" xfId="0" applyNumberFormat="1" applyFont="1" applyFill="1" applyBorder="1" applyAlignment="1">
      <alignment horizontal="center"/>
    </xf>
    <xf numFmtId="49" fontId="17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165" fontId="3" fillId="5" borderId="2" xfId="1" applyNumberFormat="1" applyFont="1" applyFill="1" applyBorder="1" applyAlignment="1">
      <alignment horizontal="center"/>
    </xf>
    <xf numFmtId="165" fontId="2" fillId="3" borderId="0" xfId="1" applyNumberFormat="1" applyFont="1" applyFill="1" applyAlignment="1">
      <alignment horizontal="center"/>
    </xf>
    <xf numFmtId="0" fontId="3" fillId="5" borderId="5" xfId="0" applyFont="1" applyFill="1" applyBorder="1"/>
    <xf numFmtId="165" fontId="2" fillId="3" borderId="7" xfId="1" applyNumberFormat="1" applyFont="1" applyFill="1" applyBorder="1" applyAlignment="1">
      <alignment horizontal="center"/>
    </xf>
    <xf numFmtId="165" fontId="2" fillId="3" borderId="8" xfId="1" applyNumberFormat="1" applyFont="1" applyFill="1" applyBorder="1" applyAlignment="1">
      <alignment horizontal="center"/>
    </xf>
    <xf numFmtId="165" fontId="2" fillId="3" borderId="2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165" fontId="2" fillId="3" borderId="0" xfId="1" applyNumberFormat="1" applyFont="1" applyFill="1" applyBorder="1" applyAlignment="1">
      <alignment horizontal="center"/>
    </xf>
    <xf numFmtId="0" fontId="3" fillId="5" borderId="15" xfId="0" applyFont="1" applyFill="1" applyBorder="1"/>
    <xf numFmtId="165" fontId="3" fillId="5" borderId="7" xfId="1" applyNumberFormat="1" applyFont="1" applyFill="1" applyBorder="1" applyAlignment="1">
      <alignment horizontal="center"/>
    </xf>
    <xf numFmtId="164" fontId="15" fillId="3" borderId="21" xfId="0" applyNumberFormat="1" applyFont="1" applyFill="1" applyBorder="1" applyAlignment="1">
      <alignment horizontal="center" vertical="center"/>
    </xf>
    <xf numFmtId="164" fontId="15" fillId="3" borderId="22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5" fontId="2" fillId="3" borderId="10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2" fillId="3" borderId="11" xfId="1" applyNumberFormat="1" applyFont="1" applyFill="1" applyBorder="1" applyAlignment="1">
      <alignment horizontal="center"/>
    </xf>
    <xf numFmtId="165" fontId="2" fillId="3" borderId="21" xfId="1" applyNumberFormat="1" applyFont="1" applyFill="1" applyBorder="1" applyAlignment="1">
      <alignment horizontal="center"/>
    </xf>
    <xf numFmtId="165" fontId="2" fillId="3" borderId="22" xfId="1" applyNumberFormat="1" applyFont="1" applyFill="1" applyBorder="1" applyAlignment="1">
      <alignment horizontal="center"/>
    </xf>
    <xf numFmtId="165" fontId="2" fillId="3" borderId="13" xfId="1" applyNumberFormat="1" applyFont="1" applyFill="1" applyBorder="1" applyAlignment="1">
      <alignment horizontal="center"/>
    </xf>
    <xf numFmtId="165" fontId="2" fillId="3" borderId="14" xfId="1" applyNumberFormat="1" applyFont="1" applyFill="1" applyBorder="1" applyAlignment="1">
      <alignment horizontal="center"/>
    </xf>
    <xf numFmtId="165" fontId="3" fillId="5" borderId="8" xfId="1" applyNumberFormat="1" applyFont="1" applyFill="1" applyBorder="1" applyAlignment="1">
      <alignment horizontal="center"/>
    </xf>
    <xf numFmtId="164" fontId="15" fillId="3" borderId="18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Alignment="1">
      <alignment horizontal="center" vertical="center"/>
    </xf>
    <xf numFmtId="164" fontId="12" fillId="3" borderId="0" xfId="0" applyNumberFormat="1" applyFont="1" applyFill="1"/>
    <xf numFmtId="164" fontId="17" fillId="3" borderId="0" xfId="0" applyNumberFormat="1" applyFont="1" applyFill="1"/>
    <xf numFmtId="164" fontId="10" fillId="6" borderId="7" xfId="0" applyNumberFormat="1" applyFont="1" applyFill="1" applyBorder="1" applyAlignment="1">
      <alignment horizontal="center" vertical="center"/>
    </xf>
    <xf numFmtId="164" fontId="10" fillId="6" borderId="8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horizontal="center" vertical="center"/>
    </xf>
    <xf numFmtId="165" fontId="2" fillId="0" borderId="10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1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164" fontId="15" fillId="0" borderId="0" xfId="0" applyNumberFormat="1" applyFont="1" applyFill="1" applyAlignment="1">
      <alignment horizontal="center" vertical="center"/>
    </xf>
    <xf numFmtId="165" fontId="20" fillId="0" borderId="7" xfId="1" applyNumberFormat="1" applyFont="1" applyFill="1" applyBorder="1" applyAlignment="1">
      <alignment horizontal="center"/>
    </xf>
    <xf numFmtId="165" fontId="20" fillId="0" borderId="8" xfId="1" applyNumberFormat="1" applyFont="1" applyFill="1" applyBorder="1" applyAlignment="1">
      <alignment horizontal="center"/>
    </xf>
    <xf numFmtId="165" fontId="20" fillId="0" borderId="10" xfId="1" applyNumberFormat="1" applyFont="1" applyFill="1" applyBorder="1" applyAlignment="1">
      <alignment horizontal="center"/>
    </xf>
    <xf numFmtId="165" fontId="20" fillId="0" borderId="11" xfId="1" applyNumberFormat="1" applyFont="1" applyFill="1" applyBorder="1" applyAlignment="1">
      <alignment horizontal="center"/>
    </xf>
    <xf numFmtId="165" fontId="20" fillId="0" borderId="13" xfId="1" applyNumberFormat="1" applyFont="1" applyFill="1" applyBorder="1" applyAlignment="1">
      <alignment horizontal="center"/>
    </xf>
    <xf numFmtId="165" fontId="20" fillId="0" borderId="14" xfId="1" applyNumberFormat="1" applyFont="1" applyFill="1" applyBorder="1" applyAlignment="1">
      <alignment horizontal="center"/>
    </xf>
    <xf numFmtId="164" fontId="15" fillId="0" borderId="7" xfId="0" applyNumberFormat="1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165" fontId="10" fillId="3" borderId="7" xfId="1" applyNumberFormat="1" applyFont="1" applyFill="1" applyBorder="1" applyAlignment="1">
      <alignment horizontal="center"/>
    </xf>
    <xf numFmtId="165" fontId="10" fillId="3" borderId="8" xfId="1" applyNumberFormat="1" applyFont="1" applyFill="1" applyBorder="1" applyAlignment="1">
      <alignment horizontal="center"/>
    </xf>
    <xf numFmtId="165" fontId="10" fillId="3" borderId="10" xfId="1" applyNumberFormat="1" applyFont="1" applyFill="1" applyBorder="1" applyAlignment="1">
      <alignment horizontal="center"/>
    </xf>
    <xf numFmtId="165" fontId="10" fillId="3" borderId="11" xfId="1" applyNumberFormat="1" applyFont="1" applyFill="1" applyBorder="1" applyAlignment="1">
      <alignment horizontal="center"/>
    </xf>
    <xf numFmtId="165" fontId="10" fillId="3" borderId="13" xfId="1" applyNumberFormat="1" applyFont="1" applyFill="1" applyBorder="1" applyAlignment="1">
      <alignment horizontal="center"/>
    </xf>
    <xf numFmtId="165" fontId="10" fillId="3" borderId="14" xfId="1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8" xfId="1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21" fillId="0" borderId="0" xfId="0" applyFont="1"/>
    <xf numFmtId="165" fontId="15" fillId="3" borderId="10" xfId="1" applyNumberFormat="1" applyFont="1" applyFill="1" applyBorder="1" applyAlignment="1">
      <alignment horizontal="center"/>
    </xf>
    <xf numFmtId="165" fontId="15" fillId="3" borderId="11" xfId="1" applyNumberFormat="1" applyFont="1" applyFill="1" applyBorder="1" applyAlignment="1">
      <alignment horizontal="center"/>
    </xf>
    <xf numFmtId="165" fontId="15" fillId="3" borderId="13" xfId="1" applyNumberFormat="1" applyFont="1" applyFill="1" applyBorder="1" applyAlignment="1">
      <alignment horizontal="center"/>
    </xf>
    <xf numFmtId="165" fontId="15" fillId="3" borderId="14" xfId="1" applyNumberFormat="1" applyFont="1" applyFill="1" applyBorder="1" applyAlignment="1">
      <alignment horizontal="center"/>
    </xf>
    <xf numFmtId="165" fontId="3" fillId="3" borderId="0" xfId="1" applyNumberFormat="1" applyFont="1" applyFill="1" applyBorder="1" applyAlignment="1">
      <alignment horizontal="center"/>
    </xf>
    <xf numFmtId="0" fontId="2" fillId="3" borderId="0" xfId="0" applyFont="1" applyFill="1" applyBorder="1"/>
    <xf numFmtId="0" fontId="17" fillId="3" borderId="0" xfId="0" applyFont="1" applyFill="1" applyBorder="1"/>
    <xf numFmtId="0" fontId="3" fillId="3" borderId="0" xfId="0" applyFont="1" applyFill="1" applyBorder="1"/>
    <xf numFmtId="164" fontId="20" fillId="0" borderId="7" xfId="0" applyNumberFormat="1" applyFont="1" applyFill="1" applyBorder="1" applyAlignment="1">
      <alignment horizontal="center" vertical="center"/>
    </xf>
    <xf numFmtId="164" fontId="20" fillId="0" borderId="8" xfId="0" applyNumberFormat="1" applyFont="1" applyFill="1" applyBorder="1" applyAlignment="1">
      <alignment horizontal="center" vertical="center"/>
    </xf>
    <xf numFmtId="164" fontId="20" fillId="0" borderId="2" xfId="0" applyNumberFormat="1" applyFont="1" applyFill="1" applyBorder="1" applyAlignment="1">
      <alignment horizontal="center" vertical="center"/>
    </xf>
    <xf numFmtId="164" fontId="20" fillId="0" borderId="3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5" fontId="2" fillId="0" borderId="0" xfId="1" applyNumberFormat="1" applyFont="1" applyFill="1" applyAlignment="1">
      <alignment horizontal="center"/>
    </xf>
    <xf numFmtId="165" fontId="15" fillId="3" borderId="7" xfId="1" applyNumberFormat="1" applyFont="1" applyFill="1" applyBorder="1" applyAlignment="1">
      <alignment horizontal="center"/>
    </xf>
    <xf numFmtId="165" fontId="15" fillId="3" borderId="8" xfId="1" applyNumberFormat="1" applyFont="1" applyFill="1" applyBorder="1" applyAlignment="1">
      <alignment horizontal="center"/>
    </xf>
    <xf numFmtId="165" fontId="15" fillId="0" borderId="7" xfId="1" applyNumberFormat="1" applyFont="1" applyFill="1" applyBorder="1" applyAlignment="1">
      <alignment horizontal="center"/>
    </xf>
    <xf numFmtId="165" fontId="15" fillId="0" borderId="8" xfId="1" applyNumberFormat="1" applyFont="1" applyFill="1" applyBorder="1" applyAlignment="1">
      <alignment horizontal="center"/>
    </xf>
    <xf numFmtId="165" fontId="15" fillId="0" borderId="10" xfId="1" applyNumberFormat="1" applyFont="1" applyFill="1" applyBorder="1" applyAlignment="1">
      <alignment horizontal="center"/>
    </xf>
    <xf numFmtId="165" fontId="15" fillId="0" borderId="11" xfId="1" applyNumberFormat="1" applyFont="1" applyFill="1" applyBorder="1" applyAlignment="1">
      <alignment horizontal="center"/>
    </xf>
    <xf numFmtId="165" fontId="15" fillId="0" borderId="13" xfId="1" applyNumberFormat="1" applyFont="1" applyFill="1" applyBorder="1" applyAlignment="1">
      <alignment horizontal="center"/>
    </xf>
    <xf numFmtId="165" fontId="15" fillId="0" borderId="14" xfId="1" applyNumberFormat="1" applyFont="1" applyFill="1" applyBorder="1" applyAlignment="1">
      <alignment horizontal="center"/>
    </xf>
    <xf numFmtId="0" fontId="6" fillId="3" borderId="0" xfId="0" applyFont="1" applyFill="1" applyAlignment="1">
      <alignment horizontal="left"/>
    </xf>
  </cellXfs>
  <cellStyles count="2">
    <cellStyle name="Normal" xfId="0" builtinId="0"/>
    <cellStyle name="Porcentaje" xfId="1" builtinId="5"/>
  </cellStyles>
  <dxfs count="2">
    <dxf>
      <font>
        <b/>
        <color theme="1"/>
      </font>
      <border>
        <bottom style="thin">
          <color theme="7"/>
        </bottom>
        <vertical/>
        <horizontal/>
      </border>
    </dxf>
    <dxf>
      <font>
        <sz val="8"/>
        <color theme="1"/>
        <name val="Gill Sans MT"/>
        <scheme val="none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</dxfs>
  <tableStyles count="1" defaultTableStyle="TableStyleMedium2" defaultPivotStyle="PivotStyleLight16">
    <tableStyle name="DCDashboardRed" pivot="0" table="0" count="10">
      <tableStyleElement type="wholeTable" dxfId="1"/>
      <tableStyleElement type="headerRow" dxfId="0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6337778862885"/>
              <bgColor theme="5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DCDashboardRed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/>
    <pageSetUpPr fitToPage="1"/>
  </sheetPr>
  <dimension ref="A1:T92"/>
  <sheetViews>
    <sheetView zoomScale="90" zoomScaleNormal="90" zoomScaleSheetLayoutView="75" workbookViewId="0">
      <selection activeCell="L92" sqref="L92:N9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86" t="s">
        <v>76</v>
      </c>
      <c r="L1" s="186"/>
      <c r="M1" s="44" t="s">
        <v>74</v>
      </c>
      <c r="N1" s="1"/>
    </row>
    <row r="2" spans="1:18" x14ac:dyDescent="0.2">
      <c r="A2" s="25" t="s">
        <v>77</v>
      </c>
      <c r="B2" s="26">
        <v>2019</v>
      </c>
      <c r="C2" s="25"/>
      <c r="D2" s="25"/>
      <c r="F2" s="44" t="s">
        <v>77</v>
      </c>
      <c r="G2" s="45">
        <v>2018</v>
      </c>
      <c r="K2" s="1" t="s">
        <v>77</v>
      </c>
      <c r="L2" s="3"/>
      <c r="M2" s="1" t="s">
        <v>95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123"/>
      <c r="C5" s="123"/>
      <c r="D5" s="123"/>
      <c r="F5" s="46"/>
      <c r="G5" s="123"/>
      <c r="H5" s="123"/>
      <c r="I5" s="123"/>
      <c r="K5" s="4"/>
      <c r="L5" s="5"/>
      <c r="M5" s="5"/>
      <c r="N5" s="5"/>
    </row>
    <row r="6" spans="1:18" ht="13.5" thickBot="1" x14ac:dyDescent="0.25">
      <c r="A6" s="84" t="s">
        <v>1</v>
      </c>
      <c r="B6" s="85">
        <v>336986</v>
      </c>
      <c r="C6" s="85">
        <v>327669711.72118646</v>
      </c>
      <c r="D6" s="85">
        <v>249801</v>
      </c>
      <c r="E6" s="20"/>
      <c r="F6" s="50" t="s">
        <v>1</v>
      </c>
      <c r="G6" s="51">
        <v>329245</v>
      </c>
      <c r="H6" s="51">
        <v>318216828.29363292</v>
      </c>
      <c r="I6" s="51">
        <v>238456</v>
      </c>
      <c r="K6" s="98" t="s">
        <v>1</v>
      </c>
      <c r="L6" s="99">
        <v>2.3511366915215159E-2</v>
      </c>
      <c r="M6" s="99">
        <v>2.9705793619534626E-2</v>
      </c>
      <c r="N6" s="99">
        <v>4.7576911463750093E-2</v>
      </c>
      <c r="O6" s="6"/>
      <c r="P6" s="6"/>
      <c r="Q6" s="6"/>
      <c r="R6" s="6"/>
    </row>
    <row r="7" spans="1:18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8" ht="13.5" thickBot="1" x14ac:dyDescent="0.25">
      <c r="A8" s="86" t="s">
        <v>4</v>
      </c>
      <c r="B8" s="87">
        <v>33008</v>
      </c>
      <c r="C8" s="87">
        <v>26373603.308243141</v>
      </c>
      <c r="D8" s="87">
        <v>23264</v>
      </c>
      <c r="E8" s="20"/>
      <c r="F8" s="54" t="s">
        <v>4</v>
      </c>
      <c r="G8" s="51">
        <v>32445</v>
      </c>
      <c r="H8" s="51">
        <v>27201971.576594155</v>
      </c>
      <c r="I8" s="55">
        <v>23078</v>
      </c>
      <c r="K8" s="101" t="s">
        <v>4</v>
      </c>
      <c r="L8" s="99">
        <v>1.7352442595161E-2</v>
      </c>
      <c r="M8" s="99">
        <v>-3.0452508415374613E-2</v>
      </c>
      <c r="N8" s="99">
        <v>8.0596238842187695E-3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2725</v>
      </c>
      <c r="C9" s="30">
        <v>2319567.3791569211</v>
      </c>
      <c r="D9" s="31">
        <v>1569</v>
      </c>
      <c r="E9" s="21"/>
      <c r="F9" s="56" t="s">
        <v>5</v>
      </c>
      <c r="G9" s="57">
        <v>2778</v>
      </c>
      <c r="H9" s="57">
        <v>2308542.1622844511</v>
      </c>
      <c r="I9" s="58">
        <v>1881</v>
      </c>
      <c r="K9" s="7" t="s">
        <v>5</v>
      </c>
      <c r="L9" s="102">
        <v>-1.9078473722102252E-2</v>
      </c>
      <c r="M9" s="102">
        <v>4.7758351797049237E-3</v>
      </c>
      <c r="N9" s="102">
        <v>-0.1658692185007975</v>
      </c>
    </row>
    <row r="10" spans="1:18" ht="13.5" thickBot="1" x14ac:dyDescent="0.25">
      <c r="A10" s="32" t="s">
        <v>6</v>
      </c>
      <c r="B10" s="30">
        <v>4973</v>
      </c>
      <c r="C10" s="30">
        <v>3866555.0367695875</v>
      </c>
      <c r="D10" s="31">
        <v>4159</v>
      </c>
      <c r="E10" s="20"/>
      <c r="F10" s="59" t="s">
        <v>6</v>
      </c>
      <c r="G10" s="79">
        <v>3540</v>
      </c>
      <c r="H10" s="79">
        <v>4082309.447538605</v>
      </c>
      <c r="I10" s="80">
        <v>2420</v>
      </c>
      <c r="K10" s="8" t="s">
        <v>6</v>
      </c>
      <c r="L10" s="113">
        <v>0.40480225988700558</v>
      </c>
      <c r="M10" s="113">
        <v>-5.2851067157367204E-2</v>
      </c>
      <c r="N10" s="115">
        <v>0.71859504132231411</v>
      </c>
    </row>
    <row r="11" spans="1:18" ht="13.5" thickBot="1" x14ac:dyDescent="0.25">
      <c r="A11" s="32" t="s">
        <v>7</v>
      </c>
      <c r="B11" s="30">
        <v>1785</v>
      </c>
      <c r="C11" s="30">
        <v>1590013.1806530934</v>
      </c>
      <c r="D11" s="31">
        <v>1148</v>
      </c>
      <c r="E11" s="20"/>
      <c r="F11" s="59" t="s">
        <v>7</v>
      </c>
      <c r="G11" s="79">
        <v>1729</v>
      </c>
      <c r="H11" s="79">
        <v>2021998.638025454</v>
      </c>
      <c r="I11" s="80">
        <v>1153</v>
      </c>
      <c r="K11" s="8" t="s">
        <v>7</v>
      </c>
      <c r="L11" s="113">
        <v>3.238866396761142E-2</v>
      </c>
      <c r="M11" s="113">
        <v>-0.21364280333749786</v>
      </c>
      <c r="N11" s="115">
        <v>-4.3365134431916363E-3</v>
      </c>
    </row>
    <row r="12" spans="1:18" ht="13.5" thickBot="1" x14ac:dyDescent="0.25">
      <c r="A12" s="32" t="s">
        <v>8</v>
      </c>
      <c r="B12" s="30">
        <v>2733</v>
      </c>
      <c r="C12" s="30">
        <v>2190941.2469090223</v>
      </c>
      <c r="D12" s="31">
        <v>1805</v>
      </c>
      <c r="E12" s="20"/>
      <c r="F12" s="59" t="s">
        <v>8</v>
      </c>
      <c r="G12" s="79">
        <v>2040</v>
      </c>
      <c r="H12" s="79">
        <v>1405017.0896686651</v>
      </c>
      <c r="I12" s="80">
        <v>1394</v>
      </c>
      <c r="K12" s="8" t="s">
        <v>8</v>
      </c>
      <c r="L12" s="113">
        <v>0.33970588235294108</v>
      </c>
      <c r="M12" s="113">
        <v>0.55936982049499195</v>
      </c>
      <c r="N12" s="115">
        <v>0.29483500717360123</v>
      </c>
    </row>
    <row r="13" spans="1:18" ht="13.5" thickBot="1" x14ac:dyDescent="0.25">
      <c r="A13" s="32" t="s">
        <v>9</v>
      </c>
      <c r="B13" s="30">
        <v>4029</v>
      </c>
      <c r="C13" s="30">
        <v>1387398.6999239731</v>
      </c>
      <c r="D13" s="31">
        <v>3375</v>
      </c>
      <c r="E13" s="20"/>
      <c r="F13" s="59" t="s">
        <v>9</v>
      </c>
      <c r="G13" s="79">
        <v>4811</v>
      </c>
      <c r="H13" s="79">
        <v>1661038.4696777347</v>
      </c>
      <c r="I13" s="80">
        <v>4036</v>
      </c>
      <c r="K13" s="8" t="s">
        <v>9</v>
      </c>
      <c r="L13" s="113">
        <v>-0.16254416961130747</v>
      </c>
      <c r="M13" s="113">
        <v>-0.16474017594959833</v>
      </c>
      <c r="N13" s="115">
        <v>-0.16377601585728441</v>
      </c>
    </row>
    <row r="14" spans="1:18" ht="13.5" thickBot="1" x14ac:dyDescent="0.25">
      <c r="A14" s="32" t="s">
        <v>10</v>
      </c>
      <c r="B14" s="30">
        <v>1325</v>
      </c>
      <c r="C14" s="30">
        <v>1572815.7919621775</v>
      </c>
      <c r="D14" s="31">
        <v>996</v>
      </c>
      <c r="E14" s="20"/>
      <c r="F14" s="59" t="s">
        <v>10</v>
      </c>
      <c r="G14" s="79">
        <v>1438</v>
      </c>
      <c r="H14" s="79">
        <v>1621677.418280116</v>
      </c>
      <c r="I14" s="80">
        <v>1004</v>
      </c>
      <c r="K14" s="8" t="s">
        <v>10</v>
      </c>
      <c r="L14" s="113">
        <v>-7.8581363004172511E-2</v>
      </c>
      <c r="M14" s="113">
        <v>-3.0130299507875713E-2</v>
      </c>
      <c r="N14" s="115">
        <v>-7.9681274900398336E-3</v>
      </c>
    </row>
    <row r="15" spans="1:18" ht="13.5" thickBot="1" x14ac:dyDescent="0.25">
      <c r="A15" s="32" t="s">
        <v>11</v>
      </c>
      <c r="B15" s="30">
        <v>4861</v>
      </c>
      <c r="C15" s="30">
        <v>4231116.175868216</v>
      </c>
      <c r="D15" s="31">
        <v>3079</v>
      </c>
      <c r="E15" s="20"/>
      <c r="F15" s="59" t="s">
        <v>11</v>
      </c>
      <c r="G15" s="79">
        <v>4834</v>
      </c>
      <c r="H15" s="79">
        <v>4365630.2815250205</v>
      </c>
      <c r="I15" s="80">
        <v>3192</v>
      </c>
      <c r="K15" s="8" t="s">
        <v>11</v>
      </c>
      <c r="L15" s="113">
        <v>5.5854364915184362E-3</v>
      </c>
      <c r="M15" s="113">
        <v>-3.0812069960678312E-2</v>
      </c>
      <c r="N15" s="115">
        <v>-3.5401002506265655E-2</v>
      </c>
    </row>
    <row r="16" spans="1:18" ht="13.5" thickBot="1" x14ac:dyDescent="0.25">
      <c r="A16" s="33" t="s">
        <v>12</v>
      </c>
      <c r="B16" s="34">
        <v>10577</v>
      </c>
      <c r="C16" s="34">
        <v>9215195.7970001474</v>
      </c>
      <c r="D16" s="35">
        <v>7133</v>
      </c>
      <c r="E16" s="20"/>
      <c r="F16" s="60" t="s">
        <v>12</v>
      </c>
      <c r="G16" s="109">
        <v>11275</v>
      </c>
      <c r="H16" s="109">
        <v>9735758.0695941113</v>
      </c>
      <c r="I16" s="110">
        <v>7998</v>
      </c>
      <c r="K16" s="9" t="s">
        <v>12</v>
      </c>
      <c r="L16" s="116">
        <v>-6.1906873614190672E-2</v>
      </c>
      <c r="M16" s="116">
        <v>-5.3469105217367696E-2</v>
      </c>
      <c r="N16" s="117">
        <v>-0.10815203800950235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14757</v>
      </c>
      <c r="C18" s="89">
        <v>15459577.531414784</v>
      </c>
      <c r="D18" s="89">
        <v>11542</v>
      </c>
      <c r="E18" s="20"/>
      <c r="F18" s="65" t="s">
        <v>13</v>
      </c>
      <c r="G18" s="66">
        <v>14979</v>
      </c>
      <c r="H18" s="66">
        <v>15314105.754573841</v>
      </c>
      <c r="I18" s="67">
        <v>11258</v>
      </c>
      <c r="K18" s="107" t="s">
        <v>13</v>
      </c>
      <c r="L18" s="108">
        <v>-1.4820749048668147E-2</v>
      </c>
      <c r="M18" s="108">
        <v>9.4992015317314493E-3</v>
      </c>
      <c r="N18" s="120">
        <v>2.5226505596020576E-2</v>
      </c>
    </row>
    <row r="19" spans="1:18" ht="13.5" thickBot="1" x14ac:dyDescent="0.25">
      <c r="A19" s="38" t="s">
        <v>14</v>
      </c>
      <c r="B19" s="128">
        <v>825</v>
      </c>
      <c r="C19" s="128">
        <v>1523043.7899774171</v>
      </c>
      <c r="D19" s="129">
        <v>403</v>
      </c>
      <c r="E19" s="20"/>
      <c r="F19" s="68" t="s">
        <v>14</v>
      </c>
      <c r="G19" s="132">
        <v>623</v>
      </c>
      <c r="H19" s="132">
        <v>1224441.9699853514</v>
      </c>
      <c r="I19" s="133">
        <v>311</v>
      </c>
      <c r="K19" s="10" t="s">
        <v>14</v>
      </c>
      <c r="L19" s="137">
        <v>0.3242375601926164</v>
      </c>
      <c r="M19" s="137">
        <v>0.2438676779395581</v>
      </c>
      <c r="N19" s="139">
        <v>0.29581993569131826</v>
      </c>
    </row>
    <row r="20" spans="1:18" ht="13.5" thickBot="1" x14ac:dyDescent="0.25">
      <c r="A20" s="39" t="s">
        <v>15</v>
      </c>
      <c r="B20" s="128">
        <v>1217</v>
      </c>
      <c r="C20" s="128">
        <v>1022327.6</v>
      </c>
      <c r="D20" s="129">
        <v>1077</v>
      </c>
      <c r="E20" s="20"/>
      <c r="F20" s="68" t="s">
        <v>15</v>
      </c>
      <c r="G20" s="132">
        <v>1078</v>
      </c>
      <c r="H20" s="132">
        <v>1006077.61</v>
      </c>
      <c r="I20" s="133">
        <v>965</v>
      </c>
      <c r="K20" s="11" t="s">
        <v>15</v>
      </c>
      <c r="L20" s="137">
        <v>0.1289424860853432</v>
      </c>
      <c r="M20" s="137">
        <v>1.6151825503799788E-2</v>
      </c>
      <c r="N20" s="139">
        <v>0.11606217616580317</v>
      </c>
    </row>
    <row r="21" spans="1:18" ht="13.5" thickBot="1" x14ac:dyDescent="0.25">
      <c r="A21" s="40" t="s">
        <v>16</v>
      </c>
      <c r="B21" s="130">
        <v>12715</v>
      </c>
      <c r="C21" s="130">
        <v>12914206.141437368</v>
      </c>
      <c r="D21" s="131">
        <v>10062</v>
      </c>
      <c r="E21" s="20"/>
      <c r="F21" s="69" t="s">
        <v>16</v>
      </c>
      <c r="G21" s="134">
        <v>13278</v>
      </c>
      <c r="H21" s="134">
        <v>13083586.17458849</v>
      </c>
      <c r="I21" s="135">
        <v>9982</v>
      </c>
      <c r="K21" s="12" t="s">
        <v>16</v>
      </c>
      <c r="L21" s="138">
        <v>-4.2400964000602448E-2</v>
      </c>
      <c r="M21" s="138">
        <v>-1.2945994384941595E-2</v>
      </c>
      <c r="N21" s="140">
        <v>8.0144259667400686E-3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4675</v>
      </c>
      <c r="C23" s="85">
        <v>5986333.5865115393</v>
      </c>
      <c r="D23" s="85">
        <v>3152</v>
      </c>
      <c r="E23" s="20"/>
      <c r="F23" s="54" t="s">
        <v>17</v>
      </c>
      <c r="G23" s="51">
        <v>5265</v>
      </c>
      <c r="H23" s="51">
        <v>6358545.8661939697</v>
      </c>
      <c r="I23" s="55">
        <v>3437</v>
      </c>
      <c r="K23" s="101" t="s">
        <v>17</v>
      </c>
      <c r="L23" s="99">
        <v>-0.11206077872744535</v>
      </c>
      <c r="M23" s="99">
        <v>-5.853732716804716E-2</v>
      </c>
      <c r="N23" s="99">
        <v>-8.2921152167587997E-2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4675</v>
      </c>
      <c r="C24" s="34">
        <v>5986333.5865115393</v>
      </c>
      <c r="D24" s="35">
        <v>3152</v>
      </c>
      <c r="E24" s="20"/>
      <c r="F24" s="71" t="s">
        <v>18</v>
      </c>
      <c r="G24" s="61">
        <v>5265</v>
      </c>
      <c r="H24" s="61">
        <v>6358545.8661939697</v>
      </c>
      <c r="I24" s="62">
        <v>3437</v>
      </c>
      <c r="K24" s="13" t="s">
        <v>18</v>
      </c>
      <c r="L24" s="104">
        <v>-0.11206077872744535</v>
      </c>
      <c r="M24" s="104">
        <v>-5.853732716804716E-2</v>
      </c>
      <c r="N24" s="105">
        <v>-8.2921152167587997E-2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1706</v>
      </c>
      <c r="C26" s="85">
        <v>1080064.8729344204</v>
      </c>
      <c r="D26" s="85">
        <v>1369</v>
      </c>
      <c r="E26" s="20"/>
      <c r="F26" s="50" t="s">
        <v>19</v>
      </c>
      <c r="G26" s="51">
        <v>1534</v>
      </c>
      <c r="H26" s="51">
        <v>937089.94562045729</v>
      </c>
      <c r="I26" s="55">
        <v>1130</v>
      </c>
      <c r="K26" s="98" t="s">
        <v>19</v>
      </c>
      <c r="L26" s="99">
        <v>0.11212516297262054</v>
      </c>
      <c r="M26" s="99">
        <v>0.15257332338497975</v>
      </c>
      <c r="N26" s="99">
        <v>0.21150442477876097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1706</v>
      </c>
      <c r="C27" s="34">
        <v>1080064.8729344204</v>
      </c>
      <c r="D27" s="35">
        <v>1369</v>
      </c>
      <c r="E27" s="20"/>
      <c r="F27" s="72" t="s">
        <v>20</v>
      </c>
      <c r="G27" s="61">
        <v>1534</v>
      </c>
      <c r="H27" s="61">
        <v>937089.94562045729</v>
      </c>
      <c r="I27" s="62">
        <v>1130</v>
      </c>
      <c r="K27" s="14" t="s">
        <v>20</v>
      </c>
      <c r="L27" s="104">
        <v>0.11212516297262054</v>
      </c>
      <c r="M27" s="104">
        <v>0.15257332338497975</v>
      </c>
      <c r="N27" s="105">
        <v>0.21150442477876097</v>
      </c>
    </row>
    <row r="28" spans="1:18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8" ht="13.5" thickBot="1" x14ac:dyDescent="0.25">
      <c r="A29" s="84" t="s">
        <v>21</v>
      </c>
      <c r="B29" s="85">
        <v>13782</v>
      </c>
      <c r="C29" s="85">
        <v>7516293.726849366</v>
      </c>
      <c r="D29" s="85">
        <v>10292</v>
      </c>
      <c r="E29" s="20"/>
      <c r="F29" s="50" t="s">
        <v>21</v>
      </c>
      <c r="G29" s="51">
        <v>13877</v>
      </c>
      <c r="H29" s="51">
        <v>7652135.1658020746</v>
      </c>
      <c r="I29" s="55">
        <v>10710</v>
      </c>
      <c r="K29" s="98" t="s">
        <v>21</v>
      </c>
      <c r="L29" s="99">
        <v>-6.8458600562081307E-3</v>
      </c>
      <c r="M29" s="99">
        <v>-1.7752096115577487E-2</v>
      </c>
      <c r="N29" s="99">
        <v>-3.9028944911297825E-2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5927</v>
      </c>
      <c r="C30" s="30">
        <v>3541929.0772193158</v>
      </c>
      <c r="D30" s="31">
        <v>4366</v>
      </c>
      <c r="E30" s="20"/>
      <c r="F30" s="73" t="s">
        <v>22</v>
      </c>
      <c r="G30" s="57">
        <v>6192</v>
      </c>
      <c r="H30" s="57">
        <v>3893712.3980658129</v>
      </c>
      <c r="I30" s="58">
        <v>4684</v>
      </c>
      <c r="K30" s="15" t="s">
        <v>22</v>
      </c>
      <c r="L30" s="102">
        <v>-4.2797157622739057E-2</v>
      </c>
      <c r="M30" s="102">
        <v>-9.0346508648467272E-2</v>
      </c>
      <c r="N30" s="103">
        <v>-6.7890691716481655E-2</v>
      </c>
    </row>
    <row r="31" spans="1:18" ht="13.5" thickBot="1" x14ac:dyDescent="0.25">
      <c r="A31" s="94" t="s">
        <v>23</v>
      </c>
      <c r="B31" s="34">
        <v>7855</v>
      </c>
      <c r="C31" s="34">
        <v>3974364.6496300506</v>
      </c>
      <c r="D31" s="35">
        <v>5926</v>
      </c>
      <c r="E31" s="20"/>
      <c r="F31" s="73" t="s">
        <v>23</v>
      </c>
      <c r="G31" s="74">
        <v>7685</v>
      </c>
      <c r="H31" s="74">
        <v>3758422.7677362612</v>
      </c>
      <c r="I31" s="75">
        <v>6026</v>
      </c>
      <c r="K31" s="16" t="s">
        <v>23</v>
      </c>
      <c r="L31" s="104">
        <v>2.2121014964215924E-2</v>
      </c>
      <c r="M31" s="104">
        <v>5.7455452789270334E-2</v>
      </c>
      <c r="N31" s="105">
        <v>-1.6594756057085935E-2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9960</v>
      </c>
      <c r="C33" s="85">
        <v>8641547.5387592558</v>
      </c>
      <c r="D33" s="85">
        <v>7064</v>
      </c>
      <c r="E33" s="20"/>
      <c r="F33" s="54" t="s">
        <v>24</v>
      </c>
      <c r="G33" s="51">
        <v>8505</v>
      </c>
      <c r="H33" s="51">
        <v>7830947.500508097</v>
      </c>
      <c r="I33" s="55">
        <v>6376</v>
      </c>
      <c r="K33" s="101" t="s">
        <v>24</v>
      </c>
      <c r="L33" s="99">
        <v>0.17107583774250434</v>
      </c>
      <c r="M33" s="99">
        <v>0.10351238316928635</v>
      </c>
      <c r="N33" s="99">
        <v>0.10790464240903397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9960</v>
      </c>
      <c r="C34" s="34">
        <v>8641547.5387592558</v>
      </c>
      <c r="D34" s="35">
        <v>7064</v>
      </c>
      <c r="E34" s="20"/>
      <c r="F34" s="71" t="s">
        <v>25</v>
      </c>
      <c r="G34" s="61">
        <v>8505</v>
      </c>
      <c r="H34" s="61">
        <v>7830947.500508097</v>
      </c>
      <c r="I34" s="62">
        <v>6376</v>
      </c>
      <c r="K34" s="13" t="s">
        <v>25</v>
      </c>
      <c r="L34" s="104">
        <v>0.17107583774250434</v>
      </c>
      <c r="M34" s="104">
        <v>0.10351238316928635</v>
      </c>
      <c r="N34" s="105">
        <v>0.10790464240903397</v>
      </c>
    </row>
    <row r="35" spans="1:18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8" ht="13.5" thickBot="1" x14ac:dyDescent="0.25">
      <c r="A36" s="84" t="s">
        <v>26</v>
      </c>
      <c r="B36" s="85">
        <v>13835</v>
      </c>
      <c r="C36" s="85">
        <v>14657758.929268934</v>
      </c>
      <c r="D36" s="85">
        <v>10230</v>
      </c>
      <c r="E36" s="20"/>
      <c r="F36" s="50" t="s">
        <v>26</v>
      </c>
      <c r="G36" s="51">
        <v>14386</v>
      </c>
      <c r="H36" s="51">
        <v>14619978.018363394</v>
      </c>
      <c r="I36" s="55">
        <v>11002</v>
      </c>
      <c r="K36" s="98" t="s">
        <v>26</v>
      </c>
      <c r="L36" s="99">
        <v>-3.8301126094814397E-2</v>
      </c>
      <c r="M36" s="99">
        <v>2.584197517813358E-3</v>
      </c>
      <c r="N36" s="114">
        <v>-7.0169060170877984E-2</v>
      </c>
    </row>
    <row r="37" spans="1:18" ht="13.5" thickBot="1" x14ac:dyDescent="0.25">
      <c r="A37" s="38" t="s">
        <v>27</v>
      </c>
      <c r="B37" s="34">
        <v>908</v>
      </c>
      <c r="C37" s="34">
        <v>1249690.6094388601</v>
      </c>
      <c r="D37" s="34">
        <v>452</v>
      </c>
      <c r="E37" s="20"/>
      <c r="F37" s="73" t="s">
        <v>27</v>
      </c>
      <c r="G37" s="112">
        <v>1109</v>
      </c>
      <c r="H37" s="112">
        <v>1396100.8034649179</v>
      </c>
      <c r="I37" s="112">
        <v>664</v>
      </c>
      <c r="K37" s="10" t="s">
        <v>27</v>
      </c>
      <c r="L37" s="102">
        <v>-0.18124436429215507</v>
      </c>
      <c r="M37" s="102">
        <v>-0.10487078989044996</v>
      </c>
      <c r="N37" s="103">
        <v>-0.31927710843373491</v>
      </c>
    </row>
    <row r="38" spans="1:18" ht="13.5" thickBot="1" x14ac:dyDescent="0.25">
      <c r="A38" s="39" t="s">
        <v>28</v>
      </c>
      <c r="B38" s="34">
        <v>1131</v>
      </c>
      <c r="C38" s="34">
        <v>1502484.2735599179</v>
      </c>
      <c r="D38" s="34">
        <v>529</v>
      </c>
      <c r="E38" s="20"/>
      <c r="F38" s="68" t="s">
        <v>28</v>
      </c>
      <c r="G38" s="112">
        <v>1110</v>
      </c>
      <c r="H38" s="112">
        <v>1449296.1427600381</v>
      </c>
      <c r="I38" s="112">
        <v>481</v>
      </c>
      <c r="K38" s="11" t="s">
        <v>28</v>
      </c>
      <c r="L38" s="113">
        <v>1.8918918918918948E-2</v>
      </c>
      <c r="M38" s="113">
        <v>3.6699284039070523E-2</v>
      </c>
      <c r="N38" s="115">
        <v>9.9792099792099798E-2</v>
      </c>
    </row>
    <row r="39" spans="1:18" ht="13.5" thickBot="1" x14ac:dyDescent="0.25">
      <c r="A39" s="39" t="s">
        <v>29</v>
      </c>
      <c r="B39" s="34">
        <v>988</v>
      </c>
      <c r="C39" s="34">
        <v>1287362.612472401</v>
      </c>
      <c r="D39" s="34">
        <v>625</v>
      </c>
      <c r="E39" s="20"/>
      <c r="F39" s="68" t="s">
        <v>29</v>
      </c>
      <c r="G39" s="112">
        <v>843</v>
      </c>
      <c r="H39" s="112">
        <v>1143141.5148296549</v>
      </c>
      <c r="I39" s="112">
        <v>543</v>
      </c>
      <c r="K39" s="11" t="s">
        <v>29</v>
      </c>
      <c r="L39" s="113">
        <v>0.17200474495848161</v>
      </c>
      <c r="M39" s="113">
        <v>0.12616206810076114</v>
      </c>
      <c r="N39" s="115">
        <v>0.15101289134438312</v>
      </c>
    </row>
    <row r="40" spans="1:18" ht="13.5" thickBot="1" x14ac:dyDescent="0.25">
      <c r="A40" s="39" t="s">
        <v>30</v>
      </c>
      <c r="B40" s="34">
        <v>7620</v>
      </c>
      <c r="C40" s="34">
        <v>7257095.2253874354</v>
      </c>
      <c r="D40" s="34">
        <v>6386</v>
      </c>
      <c r="E40" s="20"/>
      <c r="F40" s="68" t="s">
        <v>30</v>
      </c>
      <c r="G40" s="112">
        <v>8502</v>
      </c>
      <c r="H40" s="112">
        <v>7899875.1691276813</v>
      </c>
      <c r="I40" s="112">
        <v>7230</v>
      </c>
      <c r="K40" s="11" t="s">
        <v>30</v>
      </c>
      <c r="L40" s="113">
        <v>-0.10374029640084681</v>
      </c>
      <c r="M40" s="113">
        <v>-8.1365835532718034E-2</v>
      </c>
      <c r="N40" s="115">
        <v>-0.11673582295988938</v>
      </c>
    </row>
    <row r="41" spans="1:18" ht="13.5" thickBot="1" x14ac:dyDescent="0.25">
      <c r="A41" s="40" t="s">
        <v>31</v>
      </c>
      <c r="B41" s="34">
        <v>3188</v>
      </c>
      <c r="C41" s="34">
        <v>3361126.2084103185</v>
      </c>
      <c r="D41" s="34">
        <v>2238</v>
      </c>
      <c r="E41" s="20"/>
      <c r="F41" s="69" t="s">
        <v>31</v>
      </c>
      <c r="G41" s="112">
        <v>2822</v>
      </c>
      <c r="H41" s="112">
        <v>2731564.388181102</v>
      </c>
      <c r="I41" s="112">
        <v>2084</v>
      </c>
      <c r="K41" s="12" t="s">
        <v>31</v>
      </c>
      <c r="L41" s="118">
        <v>0.1296952515946137</v>
      </c>
      <c r="M41" s="118">
        <v>0.23047665394716543</v>
      </c>
      <c r="N41" s="119">
        <v>7.3896353166986506E-2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21321</v>
      </c>
      <c r="C43" s="85">
        <v>20278892.492495526</v>
      </c>
      <c r="D43" s="85">
        <v>16806</v>
      </c>
      <c r="E43" s="20"/>
      <c r="F43" s="50" t="s">
        <v>32</v>
      </c>
      <c r="G43" s="51">
        <v>20881</v>
      </c>
      <c r="H43" s="51">
        <v>20741565.35025749</v>
      </c>
      <c r="I43" s="55">
        <v>16415</v>
      </c>
      <c r="K43" s="98" t="s">
        <v>32</v>
      </c>
      <c r="L43" s="99">
        <v>2.1071787749628923E-2</v>
      </c>
      <c r="M43" s="99">
        <v>-2.2306554493304986E-2</v>
      </c>
      <c r="N43" s="99">
        <v>2.3819677124581107E-2</v>
      </c>
    </row>
    <row r="44" spans="1:18" ht="13.5" thickBot="1" x14ac:dyDescent="0.25">
      <c r="A44" s="38" t="s">
        <v>33</v>
      </c>
      <c r="B44" s="128">
        <v>890</v>
      </c>
      <c r="C44" s="128">
        <v>579621.64660000009</v>
      </c>
      <c r="D44" s="129">
        <v>769</v>
      </c>
      <c r="E44" s="20"/>
      <c r="F44" s="76" t="s">
        <v>33</v>
      </c>
      <c r="G44" s="148">
        <v>693</v>
      </c>
      <c r="H44" s="148">
        <v>475977.11000000004</v>
      </c>
      <c r="I44" s="149">
        <v>633</v>
      </c>
      <c r="K44" s="10" t="s">
        <v>33</v>
      </c>
      <c r="L44" s="180">
        <v>0.28427128427128423</v>
      </c>
      <c r="M44" s="180">
        <v>0.21775109437510554</v>
      </c>
      <c r="N44" s="181">
        <v>0.21484992101105838</v>
      </c>
    </row>
    <row r="45" spans="1:18" ht="13.5" thickBot="1" x14ac:dyDescent="0.25">
      <c r="A45" s="39" t="s">
        <v>34</v>
      </c>
      <c r="B45" s="128">
        <v>3016</v>
      </c>
      <c r="C45" s="128">
        <v>3655759.0674570696</v>
      </c>
      <c r="D45" s="129">
        <v>2356</v>
      </c>
      <c r="E45" s="20"/>
      <c r="F45" s="77" t="s">
        <v>34</v>
      </c>
      <c r="G45" s="148">
        <v>3543</v>
      </c>
      <c r="H45" s="148">
        <v>5005878.2402712004</v>
      </c>
      <c r="I45" s="149">
        <v>2749</v>
      </c>
      <c r="K45" s="11" t="s">
        <v>34</v>
      </c>
      <c r="L45" s="182">
        <v>-0.14874400225797346</v>
      </c>
      <c r="M45" s="182">
        <v>-0.26970675434186875</v>
      </c>
      <c r="N45" s="183">
        <v>-0.14296107675518366</v>
      </c>
    </row>
    <row r="46" spans="1:18" ht="13.5" thickBot="1" x14ac:dyDescent="0.25">
      <c r="A46" s="39" t="s">
        <v>35</v>
      </c>
      <c r="B46" s="128">
        <v>894</v>
      </c>
      <c r="C46" s="128">
        <v>576722.34519122948</v>
      </c>
      <c r="D46" s="129">
        <v>654</v>
      </c>
      <c r="E46" s="20"/>
      <c r="F46" s="77" t="s">
        <v>35</v>
      </c>
      <c r="G46" s="148">
        <v>1001</v>
      </c>
      <c r="H46" s="148">
        <v>883570.09484629193</v>
      </c>
      <c r="I46" s="149">
        <v>804</v>
      </c>
      <c r="K46" s="11" t="s">
        <v>35</v>
      </c>
      <c r="L46" s="182">
        <v>-0.10689310689310694</v>
      </c>
      <c r="M46" s="182">
        <v>-0.34728172834826698</v>
      </c>
      <c r="N46" s="183">
        <v>-0.18656716417910446</v>
      </c>
    </row>
    <row r="47" spans="1:18" ht="13.5" thickBot="1" x14ac:dyDescent="0.25">
      <c r="A47" s="39" t="s">
        <v>36</v>
      </c>
      <c r="B47" s="128">
        <v>4980</v>
      </c>
      <c r="C47" s="128">
        <v>5002845.6421680115</v>
      </c>
      <c r="D47" s="129">
        <v>4001</v>
      </c>
      <c r="E47" s="20"/>
      <c r="F47" s="77" t="s">
        <v>36</v>
      </c>
      <c r="G47" s="148">
        <v>4514</v>
      </c>
      <c r="H47" s="148">
        <v>4759045.0010594251</v>
      </c>
      <c r="I47" s="149">
        <v>3634</v>
      </c>
      <c r="K47" s="11" t="s">
        <v>36</v>
      </c>
      <c r="L47" s="182">
        <v>0.10323438192290646</v>
      </c>
      <c r="M47" s="182">
        <v>5.1228900137383349E-2</v>
      </c>
      <c r="N47" s="183">
        <v>0.10099064391854706</v>
      </c>
    </row>
    <row r="48" spans="1:18" ht="13.5" thickBot="1" x14ac:dyDescent="0.25">
      <c r="A48" s="39" t="s">
        <v>37</v>
      </c>
      <c r="B48" s="128">
        <v>1448</v>
      </c>
      <c r="C48" s="128">
        <v>1415897.4723898293</v>
      </c>
      <c r="D48" s="129">
        <v>892</v>
      </c>
      <c r="E48" s="20"/>
      <c r="F48" s="77" t="s">
        <v>37</v>
      </c>
      <c r="G48" s="148">
        <v>1600</v>
      </c>
      <c r="H48" s="148">
        <v>1769464.2857688521</v>
      </c>
      <c r="I48" s="149">
        <v>910</v>
      </c>
      <c r="K48" s="11" t="s">
        <v>37</v>
      </c>
      <c r="L48" s="182">
        <v>-9.4999999999999973E-2</v>
      </c>
      <c r="M48" s="182">
        <v>-0.19981573870839331</v>
      </c>
      <c r="N48" s="183">
        <v>-1.9780219780219821E-2</v>
      </c>
    </row>
    <row r="49" spans="1:20" ht="13.5" thickBot="1" x14ac:dyDescent="0.25">
      <c r="A49" s="39" t="s">
        <v>38</v>
      </c>
      <c r="B49" s="128">
        <v>2242</v>
      </c>
      <c r="C49" s="128">
        <v>1562364.8660385949</v>
      </c>
      <c r="D49" s="129">
        <v>1843</v>
      </c>
      <c r="E49" s="20"/>
      <c r="F49" s="77" t="s">
        <v>38</v>
      </c>
      <c r="G49" s="148">
        <v>2242</v>
      </c>
      <c r="H49" s="148">
        <v>1559227.6849524709</v>
      </c>
      <c r="I49" s="149">
        <v>1997</v>
      </c>
      <c r="K49" s="11" t="s">
        <v>38</v>
      </c>
      <c r="L49" s="182">
        <v>0</v>
      </c>
      <c r="M49" s="182">
        <v>2.0120096098854567E-3</v>
      </c>
      <c r="N49" s="183">
        <v>-7.7115673510265381E-2</v>
      </c>
    </row>
    <row r="50" spans="1:20" ht="13.5" thickBot="1" x14ac:dyDescent="0.25">
      <c r="A50" s="39" t="s">
        <v>39</v>
      </c>
      <c r="B50" s="128">
        <v>533</v>
      </c>
      <c r="C50" s="128">
        <v>849678.49034800497</v>
      </c>
      <c r="D50" s="129">
        <v>362</v>
      </c>
      <c r="E50" s="20"/>
      <c r="F50" s="77" t="s">
        <v>39</v>
      </c>
      <c r="G50" s="148">
        <v>471</v>
      </c>
      <c r="H50" s="148">
        <v>668265.67011620488</v>
      </c>
      <c r="I50" s="149">
        <v>333</v>
      </c>
      <c r="K50" s="11" t="s">
        <v>39</v>
      </c>
      <c r="L50" s="182">
        <v>0.13163481953290868</v>
      </c>
      <c r="M50" s="182">
        <v>0.27146811267479021</v>
      </c>
      <c r="N50" s="183">
        <v>8.7087087087087012E-2</v>
      </c>
    </row>
    <row r="51" spans="1:20" ht="13.5" thickBot="1" x14ac:dyDescent="0.25">
      <c r="A51" s="39" t="s">
        <v>40</v>
      </c>
      <c r="B51" s="128">
        <v>6163</v>
      </c>
      <c r="C51" s="128">
        <v>5582031.9648027876</v>
      </c>
      <c r="D51" s="129">
        <v>5001</v>
      </c>
      <c r="E51" s="20"/>
      <c r="F51" s="77" t="s">
        <v>40</v>
      </c>
      <c r="G51" s="148">
        <v>5765</v>
      </c>
      <c r="H51" s="148">
        <v>4566327.6332430476</v>
      </c>
      <c r="I51" s="149">
        <v>4521</v>
      </c>
      <c r="K51" s="11" t="s">
        <v>40</v>
      </c>
      <c r="L51" s="182">
        <v>6.9037294015611428E-2</v>
      </c>
      <c r="M51" s="182">
        <v>0.22243352057468946</v>
      </c>
      <c r="N51" s="183">
        <v>0.10617120106171196</v>
      </c>
    </row>
    <row r="52" spans="1:20" ht="13.5" thickBot="1" x14ac:dyDescent="0.25">
      <c r="A52" s="40" t="s">
        <v>41</v>
      </c>
      <c r="B52" s="130">
        <v>1155</v>
      </c>
      <c r="C52" s="130">
        <v>1053970.9975000001</v>
      </c>
      <c r="D52" s="131">
        <v>928</v>
      </c>
      <c r="E52" s="20"/>
      <c r="F52" s="78" t="s">
        <v>41</v>
      </c>
      <c r="G52" s="150">
        <v>1052</v>
      </c>
      <c r="H52" s="150">
        <v>1053809.6299999999</v>
      </c>
      <c r="I52" s="151">
        <v>834</v>
      </c>
      <c r="K52" s="12" t="s">
        <v>41</v>
      </c>
      <c r="L52" s="184">
        <v>9.7908745247148321E-2</v>
      </c>
      <c r="M52" s="184">
        <v>1.5312775230591491E-4</v>
      </c>
      <c r="N52" s="185">
        <v>0.11270983213429253</v>
      </c>
    </row>
    <row r="53" spans="1:20" ht="13.5" thickBot="1" x14ac:dyDescent="0.25">
      <c r="B53" s="111"/>
      <c r="C53" s="111"/>
      <c r="D53" s="111"/>
      <c r="E53" s="20"/>
      <c r="F53" s="63"/>
      <c r="G53" s="141"/>
      <c r="H53" s="141"/>
      <c r="I53" s="141"/>
      <c r="L53" s="100"/>
      <c r="M53" s="100"/>
      <c r="N53" s="100"/>
    </row>
    <row r="54" spans="1:20" ht="13.5" thickBot="1" x14ac:dyDescent="0.25">
      <c r="A54" s="84" t="s">
        <v>42</v>
      </c>
      <c r="B54" s="85">
        <v>67607</v>
      </c>
      <c r="C54" s="85">
        <v>80388317.214799032</v>
      </c>
      <c r="D54" s="85">
        <v>49554</v>
      </c>
      <c r="E54" s="20"/>
      <c r="F54" s="50" t="s">
        <v>42</v>
      </c>
      <c r="G54" s="51">
        <v>68152</v>
      </c>
      <c r="H54" s="51">
        <v>83160448.062204629</v>
      </c>
      <c r="I54" s="55">
        <v>46468</v>
      </c>
      <c r="K54" s="98" t="s">
        <v>42</v>
      </c>
      <c r="L54" s="99">
        <v>-7.9968306139218681E-3</v>
      </c>
      <c r="M54" s="99">
        <v>-3.3334727169002543E-2</v>
      </c>
      <c r="N54" s="99">
        <v>6.6411293793578352E-2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54141</v>
      </c>
      <c r="C55" s="30">
        <v>64587092.119416423</v>
      </c>
      <c r="D55" s="31">
        <v>39812</v>
      </c>
      <c r="E55" s="20"/>
      <c r="F55" s="73" t="s">
        <v>43</v>
      </c>
      <c r="G55" s="57">
        <v>55073</v>
      </c>
      <c r="H55" s="57">
        <v>68496436.905717269</v>
      </c>
      <c r="I55" s="58">
        <v>37458</v>
      </c>
      <c r="K55" s="10" t="s">
        <v>43</v>
      </c>
      <c r="L55" s="102">
        <v>-1.6922993118224872E-2</v>
      </c>
      <c r="M55" s="102">
        <v>-5.7073695551228543E-2</v>
      </c>
      <c r="N55" s="103">
        <v>6.2843718297826978E-2</v>
      </c>
      <c r="R55" s="6"/>
      <c r="S55" s="6"/>
      <c r="T55" s="6"/>
    </row>
    <row r="56" spans="1:20" ht="13.5" thickBot="1" x14ac:dyDescent="0.25">
      <c r="A56" s="39" t="s">
        <v>44</v>
      </c>
      <c r="B56" s="30">
        <v>3664</v>
      </c>
      <c r="C56" s="30">
        <v>3860597.6496222136</v>
      </c>
      <c r="D56" s="31">
        <v>2960</v>
      </c>
      <c r="E56" s="20"/>
      <c r="F56" s="68" t="s">
        <v>44</v>
      </c>
      <c r="G56" s="79">
        <v>3439</v>
      </c>
      <c r="H56" s="79">
        <v>3576829.969651253</v>
      </c>
      <c r="I56" s="80">
        <v>2534</v>
      </c>
      <c r="K56" s="11" t="s">
        <v>44</v>
      </c>
      <c r="L56" s="102">
        <v>6.5425995929049074E-2</v>
      </c>
      <c r="M56" s="102">
        <v>7.9334964865167557E-2</v>
      </c>
      <c r="N56" s="103">
        <v>0.1681136543014996</v>
      </c>
      <c r="R56" s="6"/>
      <c r="S56" s="6"/>
      <c r="T56" s="6"/>
    </row>
    <row r="57" spans="1:20" ht="13.5" thickBot="1" x14ac:dyDescent="0.25">
      <c r="A57" s="39" t="s">
        <v>45</v>
      </c>
      <c r="B57" s="30">
        <v>2095</v>
      </c>
      <c r="C57" s="30">
        <v>3170292.6998448279</v>
      </c>
      <c r="D57" s="31">
        <v>1192</v>
      </c>
      <c r="E57" s="20"/>
      <c r="F57" s="68" t="s">
        <v>45</v>
      </c>
      <c r="G57" s="79">
        <v>2526</v>
      </c>
      <c r="H57" s="79">
        <v>3008768.9885153961</v>
      </c>
      <c r="I57" s="80">
        <v>1366</v>
      </c>
      <c r="K57" s="11" t="s">
        <v>45</v>
      </c>
      <c r="L57" s="102">
        <v>-0.17062549485352341</v>
      </c>
      <c r="M57" s="102">
        <v>5.3684318053654145E-2</v>
      </c>
      <c r="N57" s="103">
        <v>-0.12737920937042457</v>
      </c>
      <c r="R57" s="6"/>
      <c r="S57" s="6"/>
      <c r="T57" s="6"/>
    </row>
    <row r="58" spans="1:20" ht="13.5" thickBot="1" x14ac:dyDescent="0.25">
      <c r="A58" s="40" t="s">
        <v>46</v>
      </c>
      <c r="B58" s="34">
        <v>7707</v>
      </c>
      <c r="C58" s="34">
        <v>8770334.7459155675</v>
      </c>
      <c r="D58" s="35">
        <v>5590</v>
      </c>
      <c r="E58" s="20"/>
      <c r="F58" s="69" t="s">
        <v>46</v>
      </c>
      <c r="G58" s="74">
        <v>7114</v>
      </c>
      <c r="H58" s="74">
        <v>8078412.198320711</v>
      </c>
      <c r="I58" s="75">
        <v>5110</v>
      </c>
      <c r="K58" s="12" t="s">
        <v>46</v>
      </c>
      <c r="L58" s="104">
        <v>8.3356761315715566E-2</v>
      </c>
      <c r="M58" s="104">
        <v>8.565080991270646E-2</v>
      </c>
      <c r="N58" s="105">
        <v>9.393346379647749E-2</v>
      </c>
    </row>
    <row r="59" spans="1:20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20" ht="13.5" thickBot="1" x14ac:dyDescent="0.25">
      <c r="A60" s="84" t="s">
        <v>47</v>
      </c>
      <c r="B60" s="85">
        <v>35531</v>
      </c>
      <c r="C60" s="85">
        <v>29198815.19309229</v>
      </c>
      <c r="D60" s="85">
        <v>26555</v>
      </c>
      <c r="E60" s="20"/>
      <c r="F60" s="50" t="s">
        <v>47</v>
      </c>
      <c r="G60" s="51">
        <v>34239</v>
      </c>
      <c r="H60" s="51">
        <v>27160512.679352138</v>
      </c>
      <c r="I60" s="55">
        <v>24803</v>
      </c>
      <c r="K60" s="98" t="s">
        <v>47</v>
      </c>
      <c r="L60" s="99">
        <v>3.773474692602008E-2</v>
      </c>
      <c r="M60" s="99">
        <v>7.5046540461281674E-2</v>
      </c>
      <c r="N60" s="99">
        <v>7.0636616538321872E-2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4530</v>
      </c>
      <c r="C61" s="30">
        <v>3548183.1195415496</v>
      </c>
      <c r="D61" s="31">
        <v>3867</v>
      </c>
      <c r="E61" s="20"/>
      <c r="F61" s="73" t="s">
        <v>48</v>
      </c>
      <c r="G61" s="57">
        <v>4445</v>
      </c>
      <c r="H61" s="57">
        <v>3353076.8561768923</v>
      </c>
      <c r="I61" s="58">
        <v>3370</v>
      </c>
      <c r="K61" s="10" t="s">
        <v>48</v>
      </c>
      <c r="L61" s="102">
        <v>1.9122609673790869E-2</v>
      </c>
      <c r="M61" s="102">
        <v>5.818723272186288E-2</v>
      </c>
      <c r="N61" s="103">
        <v>0.14747774480712161</v>
      </c>
    </row>
    <row r="62" spans="1:20" ht="13.5" thickBot="1" x14ac:dyDescent="0.25">
      <c r="A62" s="39" t="s">
        <v>49</v>
      </c>
      <c r="B62" s="30">
        <v>4627</v>
      </c>
      <c r="C62" s="30">
        <v>5766133.7578692976</v>
      </c>
      <c r="D62" s="31">
        <v>1941</v>
      </c>
      <c r="E62" s="20"/>
      <c r="F62" s="68" t="s">
        <v>49</v>
      </c>
      <c r="G62" s="79">
        <v>4687</v>
      </c>
      <c r="H62" s="79">
        <v>6012122.1363862576</v>
      </c>
      <c r="I62" s="80">
        <v>2140</v>
      </c>
      <c r="K62" s="11" t="s">
        <v>49</v>
      </c>
      <c r="L62" s="102">
        <v>-1.2801365478984472E-2</v>
      </c>
      <c r="M62" s="102">
        <v>-4.0915399410833886E-2</v>
      </c>
      <c r="N62" s="103">
        <v>-9.2990654205607481E-2</v>
      </c>
    </row>
    <row r="63" spans="1:20" ht="13.5" thickBot="1" x14ac:dyDescent="0.25">
      <c r="A63" s="40" t="s">
        <v>50</v>
      </c>
      <c r="B63" s="34">
        <v>26374</v>
      </c>
      <c r="C63" s="34">
        <v>19884498.315681443</v>
      </c>
      <c r="D63" s="35">
        <v>20747</v>
      </c>
      <c r="E63" s="20"/>
      <c r="F63" s="69" t="s">
        <v>50</v>
      </c>
      <c r="G63" s="74">
        <v>25107</v>
      </c>
      <c r="H63" s="74">
        <v>17795313.686788987</v>
      </c>
      <c r="I63" s="75">
        <v>19293</v>
      </c>
      <c r="K63" s="12" t="s">
        <v>50</v>
      </c>
      <c r="L63" s="104">
        <v>5.0464014019994341E-2</v>
      </c>
      <c r="M63" s="104">
        <v>0.11740083179558902</v>
      </c>
      <c r="N63" s="105">
        <v>7.5364121702171882E-2</v>
      </c>
    </row>
    <row r="64" spans="1:20" ht="13.5" thickBot="1" x14ac:dyDescent="0.25">
      <c r="B64" s="111"/>
      <c r="C64" s="111"/>
      <c r="D64" s="111"/>
      <c r="E64" s="20"/>
      <c r="F64" s="63"/>
      <c r="G64" s="111"/>
      <c r="H64" s="111"/>
      <c r="I64" s="111"/>
      <c r="L64" s="100"/>
      <c r="M64" s="100"/>
      <c r="N64" s="100"/>
    </row>
    <row r="65" spans="1:18" ht="13.5" thickBot="1" x14ac:dyDescent="0.25">
      <c r="A65" s="84" t="s">
        <v>51</v>
      </c>
      <c r="B65" s="85">
        <v>1956</v>
      </c>
      <c r="C65" s="85">
        <v>1923155.5751666541</v>
      </c>
      <c r="D65" s="85">
        <v>1234</v>
      </c>
      <c r="E65" s="20"/>
      <c r="F65" s="50" t="s">
        <v>51</v>
      </c>
      <c r="G65" s="51">
        <v>1714</v>
      </c>
      <c r="H65" s="51">
        <v>1804418.9197671697</v>
      </c>
      <c r="I65" s="55">
        <v>1112</v>
      </c>
      <c r="K65" s="98" t="s">
        <v>51</v>
      </c>
      <c r="L65" s="99">
        <v>0.14119019836639435</v>
      </c>
      <c r="M65" s="99">
        <v>6.5803264474086465E-2</v>
      </c>
      <c r="N65" s="99">
        <v>0.10971223021582732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1139</v>
      </c>
      <c r="C66" s="30">
        <v>1135671.5749738971</v>
      </c>
      <c r="D66" s="31">
        <v>573</v>
      </c>
      <c r="E66" s="20"/>
      <c r="F66" s="73" t="s">
        <v>52</v>
      </c>
      <c r="G66" s="57">
        <v>977</v>
      </c>
      <c r="H66" s="57">
        <v>1025792.5492527389</v>
      </c>
      <c r="I66" s="58">
        <v>529</v>
      </c>
      <c r="K66" s="10" t="s">
        <v>52</v>
      </c>
      <c r="L66" s="102">
        <v>0.16581371545547596</v>
      </c>
      <c r="M66" s="102">
        <v>0.10711622520674569</v>
      </c>
      <c r="N66" s="103">
        <v>8.3175803402646409E-2</v>
      </c>
    </row>
    <row r="67" spans="1:18" ht="13.5" thickBot="1" x14ac:dyDescent="0.25">
      <c r="A67" s="40" t="s">
        <v>53</v>
      </c>
      <c r="B67" s="34">
        <v>817</v>
      </c>
      <c r="C67" s="34">
        <v>787484.000192757</v>
      </c>
      <c r="D67" s="35">
        <v>661</v>
      </c>
      <c r="E67" s="20"/>
      <c r="F67" s="69" t="s">
        <v>53</v>
      </c>
      <c r="G67" s="74">
        <v>737</v>
      </c>
      <c r="H67" s="74">
        <v>778626.37051443092</v>
      </c>
      <c r="I67" s="75">
        <v>583</v>
      </c>
      <c r="K67" s="12" t="s">
        <v>53</v>
      </c>
      <c r="L67" s="104">
        <v>0.10854816824966074</v>
      </c>
      <c r="M67" s="104">
        <v>1.137596928867679E-2</v>
      </c>
      <c r="N67" s="105">
        <v>0.13379073756432236</v>
      </c>
    </row>
    <row r="68" spans="1:18" ht="13.5" thickBot="1" x14ac:dyDescent="0.25">
      <c r="B68" s="111"/>
      <c r="C68" s="111"/>
      <c r="D68" s="111"/>
      <c r="E68" s="20"/>
      <c r="F68" s="63"/>
      <c r="G68" s="111"/>
      <c r="H68" s="111"/>
      <c r="I68" s="111"/>
      <c r="L68" s="100"/>
      <c r="M68" s="100"/>
      <c r="N68" s="100"/>
    </row>
    <row r="69" spans="1:18" ht="13.5" thickBot="1" x14ac:dyDescent="0.25">
      <c r="A69" s="84" t="s">
        <v>54</v>
      </c>
      <c r="B69" s="85">
        <v>19828</v>
      </c>
      <c r="C69" s="85">
        <v>16697730.253257368</v>
      </c>
      <c r="D69" s="85">
        <v>12927</v>
      </c>
      <c r="E69" s="20"/>
      <c r="F69" s="50" t="s">
        <v>54</v>
      </c>
      <c r="G69" s="51">
        <v>17829</v>
      </c>
      <c r="H69" s="51">
        <v>16839720.172532354</v>
      </c>
      <c r="I69" s="55">
        <v>13133</v>
      </c>
      <c r="K69" s="98" t="s">
        <v>54</v>
      </c>
      <c r="L69" s="99">
        <v>0.11212070222670922</v>
      </c>
      <c r="M69" s="99">
        <v>-8.4318455306988671E-3</v>
      </c>
      <c r="N69" s="99">
        <v>-1.5685677301454315E-2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9368</v>
      </c>
      <c r="C70" s="30">
        <v>5656312.6327283056</v>
      </c>
      <c r="D70" s="31">
        <v>5895</v>
      </c>
      <c r="E70" s="20"/>
      <c r="F70" s="73" t="s">
        <v>55</v>
      </c>
      <c r="G70" s="57">
        <v>7840</v>
      </c>
      <c r="H70" s="57">
        <v>5798896.8784916215</v>
      </c>
      <c r="I70" s="58">
        <v>5985</v>
      </c>
      <c r="K70" s="10" t="s">
        <v>55</v>
      </c>
      <c r="L70" s="102">
        <v>0.19489795918367347</v>
      </c>
      <c r="M70" s="102">
        <v>-2.4588167155061402E-2</v>
      </c>
      <c r="N70" s="103">
        <v>-1.5037593984962405E-2</v>
      </c>
    </row>
    <row r="71" spans="1:18" ht="13.5" thickBot="1" x14ac:dyDescent="0.25">
      <c r="A71" s="39" t="s">
        <v>56</v>
      </c>
      <c r="B71" s="30">
        <v>867</v>
      </c>
      <c r="C71" s="30">
        <v>976141.97168586694</v>
      </c>
      <c r="D71" s="31">
        <v>559</v>
      </c>
      <c r="E71" s="20"/>
      <c r="F71" s="68" t="s">
        <v>56</v>
      </c>
      <c r="G71" s="79">
        <v>853</v>
      </c>
      <c r="H71" s="79">
        <v>784473.59860697703</v>
      </c>
      <c r="I71" s="80">
        <v>597</v>
      </c>
      <c r="K71" s="11" t="s">
        <v>56</v>
      </c>
      <c r="L71" s="102">
        <v>1.6412661195779554E-2</v>
      </c>
      <c r="M71" s="102">
        <v>0.24432737241794178</v>
      </c>
      <c r="N71" s="103">
        <v>-6.3651591289782261E-2</v>
      </c>
    </row>
    <row r="72" spans="1:18" ht="13.5" thickBot="1" x14ac:dyDescent="0.25">
      <c r="A72" s="39" t="s">
        <v>57</v>
      </c>
      <c r="B72" s="30">
        <v>894</v>
      </c>
      <c r="C72" s="30">
        <v>943276.73097520799</v>
      </c>
      <c r="D72" s="31">
        <v>732</v>
      </c>
      <c r="E72" s="20"/>
      <c r="F72" s="68" t="s">
        <v>57</v>
      </c>
      <c r="G72" s="79">
        <v>854</v>
      </c>
      <c r="H72" s="79">
        <v>1057418.3403003409</v>
      </c>
      <c r="I72" s="80">
        <v>649</v>
      </c>
      <c r="K72" s="11" t="s">
        <v>57</v>
      </c>
      <c r="L72" s="102">
        <v>4.6838407494145251E-2</v>
      </c>
      <c r="M72" s="102">
        <v>-0.1079436633307429</v>
      </c>
      <c r="N72" s="103">
        <v>0.12788906009244982</v>
      </c>
    </row>
    <row r="73" spans="1:18" ht="13.5" thickBot="1" x14ac:dyDescent="0.25">
      <c r="A73" s="40" t="s">
        <v>58</v>
      </c>
      <c r="B73" s="34">
        <v>8699</v>
      </c>
      <c r="C73" s="34">
        <v>9121998.9178679883</v>
      </c>
      <c r="D73" s="35">
        <v>5741</v>
      </c>
      <c r="E73" s="20"/>
      <c r="F73" s="69" t="s">
        <v>58</v>
      </c>
      <c r="G73" s="74">
        <v>8282</v>
      </c>
      <c r="H73" s="74">
        <v>9198931.3551334143</v>
      </c>
      <c r="I73" s="75">
        <v>5902</v>
      </c>
      <c r="K73" s="12" t="s">
        <v>58</v>
      </c>
      <c r="L73" s="104">
        <v>5.0350156966916249E-2</v>
      </c>
      <c r="M73" s="104">
        <v>-8.363192885714299E-3</v>
      </c>
      <c r="N73" s="105">
        <v>-2.7278888512368704E-2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47080</v>
      </c>
      <c r="C75" s="85">
        <v>52457955.151654378</v>
      </c>
      <c r="D75" s="85">
        <v>32361</v>
      </c>
      <c r="E75" s="20"/>
      <c r="F75" s="50" t="s">
        <v>59</v>
      </c>
      <c r="G75" s="51">
        <v>49715</v>
      </c>
      <c r="H75" s="51">
        <v>49319528.843803063</v>
      </c>
      <c r="I75" s="55">
        <v>32462</v>
      </c>
      <c r="K75" s="98" t="s">
        <v>59</v>
      </c>
      <c r="L75" s="99">
        <v>-5.3002112038620153E-2</v>
      </c>
      <c r="M75" s="99">
        <v>6.3634555751552968E-2</v>
      </c>
      <c r="N75" s="99">
        <v>-3.1113301706611196E-3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47080</v>
      </c>
      <c r="C76" s="34">
        <v>52457955.151654378</v>
      </c>
      <c r="D76" s="35">
        <v>32361</v>
      </c>
      <c r="E76" s="20"/>
      <c r="F76" s="72" t="s">
        <v>60</v>
      </c>
      <c r="G76" s="61">
        <v>49715</v>
      </c>
      <c r="H76" s="61">
        <v>49319528.843803063</v>
      </c>
      <c r="I76" s="62">
        <v>32462</v>
      </c>
      <c r="K76" s="14" t="s">
        <v>60</v>
      </c>
      <c r="L76" s="104">
        <v>-5.3002112038620153E-2</v>
      </c>
      <c r="M76" s="104">
        <v>6.3634555751552968E-2</v>
      </c>
      <c r="N76" s="105">
        <v>-3.1113301706611196E-3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24735</v>
      </c>
      <c r="C78" s="85">
        <v>16193134.999882786</v>
      </c>
      <c r="D78" s="85">
        <v>21262</v>
      </c>
      <c r="E78" s="20"/>
      <c r="F78" s="50" t="s">
        <v>61</v>
      </c>
      <c r="G78" s="51">
        <v>19209</v>
      </c>
      <c r="H78" s="51">
        <v>10671488.290403489</v>
      </c>
      <c r="I78" s="55">
        <v>15579</v>
      </c>
      <c r="K78" s="98" t="s">
        <v>61</v>
      </c>
      <c r="L78" s="99">
        <v>0.28767765110104637</v>
      </c>
      <c r="M78" s="99">
        <v>0.51742049086487096</v>
      </c>
      <c r="N78" s="99">
        <v>0.36478592977726421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24735</v>
      </c>
      <c r="C79" s="34">
        <v>16193134.999882786</v>
      </c>
      <c r="D79" s="35">
        <v>21262</v>
      </c>
      <c r="E79" s="20"/>
      <c r="F79" s="72" t="s">
        <v>62</v>
      </c>
      <c r="G79" s="61">
        <v>19209</v>
      </c>
      <c r="H79" s="61">
        <v>10671488.290403489</v>
      </c>
      <c r="I79" s="62">
        <v>15579</v>
      </c>
      <c r="K79" s="14" t="s">
        <v>62</v>
      </c>
      <c r="L79" s="104">
        <v>0.28767765110104637</v>
      </c>
      <c r="M79" s="104">
        <v>0.51742049086487096</v>
      </c>
      <c r="N79" s="105">
        <v>0.36478592977726421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9247</v>
      </c>
      <c r="C81" s="85">
        <v>11879098.041250668</v>
      </c>
      <c r="D81" s="85">
        <v>7432</v>
      </c>
      <c r="E81" s="20"/>
      <c r="F81" s="50" t="s">
        <v>63</v>
      </c>
      <c r="G81" s="51">
        <v>9646</v>
      </c>
      <c r="H81" s="51">
        <v>10754634.837775651</v>
      </c>
      <c r="I81" s="55">
        <v>7785</v>
      </c>
      <c r="K81" s="98" t="s">
        <v>63</v>
      </c>
      <c r="L81" s="99">
        <v>-4.136429608127723E-2</v>
      </c>
      <c r="M81" s="99">
        <v>0.10455614908702815</v>
      </c>
      <c r="N81" s="99">
        <v>-4.5343609505459237E-2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9247</v>
      </c>
      <c r="C82" s="34">
        <v>11879098.041250668</v>
      </c>
      <c r="D82" s="35">
        <v>7432</v>
      </c>
      <c r="E82" s="20"/>
      <c r="F82" s="72" t="s">
        <v>64</v>
      </c>
      <c r="G82" s="61">
        <v>9646</v>
      </c>
      <c r="H82" s="61">
        <v>10754634.837775651</v>
      </c>
      <c r="I82" s="62">
        <v>7785</v>
      </c>
      <c r="K82" s="14" t="s">
        <v>64</v>
      </c>
      <c r="L82" s="104">
        <v>-4.136429608127723E-2</v>
      </c>
      <c r="M82" s="104">
        <v>0.10455614908702815</v>
      </c>
      <c r="N82" s="105">
        <v>-4.5343609505459237E-2</v>
      </c>
    </row>
    <row r="83" spans="1:18" ht="13.5" thickBot="1" x14ac:dyDescent="0.25">
      <c r="B83" s="111"/>
      <c r="C83" s="111"/>
      <c r="D83" s="111"/>
      <c r="E83" s="111"/>
      <c r="F83" s="63"/>
      <c r="G83" s="111"/>
      <c r="H83" s="111"/>
      <c r="I83" s="111"/>
      <c r="L83" s="100"/>
      <c r="M83" s="100"/>
      <c r="N83" s="100"/>
    </row>
    <row r="84" spans="1:18" ht="13.5" thickBot="1" x14ac:dyDescent="0.25">
      <c r="A84" s="84" t="s">
        <v>65</v>
      </c>
      <c r="B84" s="85">
        <v>15567</v>
      </c>
      <c r="C84" s="85">
        <v>16162581.096408699</v>
      </c>
      <c r="D84" s="85">
        <v>12821</v>
      </c>
      <c r="E84" s="20"/>
      <c r="F84" s="50" t="s">
        <v>65</v>
      </c>
      <c r="G84" s="51">
        <v>14611</v>
      </c>
      <c r="H84" s="51">
        <v>15622171.498972533</v>
      </c>
      <c r="I84" s="55">
        <v>11890</v>
      </c>
      <c r="K84" s="98" t="s">
        <v>65</v>
      </c>
      <c r="L84" s="99">
        <v>6.5430155362398157E-2</v>
      </c>
      <c r="M84" s="99">
        <v>3.4592476306620323E-2</v>
      </c>
      <c r="N84" s="99">
        <v>7.8301093355761076E-2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3673</v>
      </c>
      <c r="C85" s="30">
        <v>4182189.9376595593</v>
      </c>
      <c r="D85" s="31">
        <v>3044</v>
      </c>
      <c r="E85" s="20"/>
      <c r="F85" s="73" t="s">
        <v>66</v>
      </c>
      <c r="G85" s="57">
        <v>3310</v>
      </c>
      <c r="H85" s="57">
        <v>4117897.0598657173</v>
      </c>
      <c r="I85" s="58">
        <v>2525</v>
      </c>
      <c r="K85" s="10" t="s">
        <v>66</v>
      </c>
      <c r="L85" s="102">
        <v>0.10966767371601205</v>
      </c>
      <c r="M85" s="102">
        <v>1.561303666875502E-2</v>
      </c>
      <c r="N85" s="103">
        <v>0.20554455445544551</v>
      </c>
    </row>
    <row r="86" spans="1:18" ht="13.5" thickBot="1" x14ac:dyDescent="0.25">
      <c r="A86" s="39" t="s">
        <v>67</v>
      </c>
      <c r="B86" s="30">
        <v>2421</v>
      </c>
      <c r="C86" s="30">
        <v>2944189.4402328348</v>
      </c>
      <c r="D86" s="31">
        <v>1941</v>
      </c>
      <c r="E86" s="20"/>
      <c r="F86" s="68" t="s">
        <v>67</v>
      </c>
      <c r="G86" s="79">
        <v>2810</v>
      </c>
      <c r="H86" s="79">
        <v>3118846.4001439568</v>
      </c>
      <c r="I86" s="80">
        <v>2318</v>
      </c>
      <c r="K86" s="11" t="s">
        <v>67</v>
      </c>
      <c r="L86" s="102">
        <v>-0.13843416370106765</v>
      </c>
      <c r="M86" s="102">
        <v>-5.6000500666868458E-2</v>
      </c>
      <c r="N86" s="103">
        <v>-0.16264020707506466</v>
      </c>
    </row>
    <row r="87" spans="1:18" ht="13.5" thickBot="1" x14ac:dyDescent="0.25">
      <c r="A87" s="40" t="s">
        <v>68</v>
      </c>
      <c r="B87" s="34">
        <v>9473</v>
      </c>
      <c r="C87" s="34">
        <v>9036201.7185163051</v>
      </c>
      <c r="D87" s="35">
        <v>7836</v>
      </c>
      <c r="E87" s="20"/>
      <c r="F87" s="69" t="s">
        <v>68</v>
      </c>
      <c r="G87" s="74">
        <v>8491</v>
      </c>
      <c r="H87" s="74">
        <v>8385428.0389628597</v>
      </c>
      <c r="I87" s="75">
        <v>7047</v>
      </c>
      <c r="K87" s="12" t="s">
        <v>68</v>
      </c>
      <c r="L87" s="104">
        <v>0.1156518666823696</v>
      </c>
      <c r="M87" s="104">
        <v>7.7607687589664742E-2</v>
      </c>
      <c r="N87" s="105">
        <v>0.11196253724989358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2391</v>
      </c>
      <c r="C89" s="85">
        <v>2774852.2091976302</v>
      </c>
      <c r="D89" s="85">
        <v>1936</v>
      </c>
      <c r="E89" s="20"/>
      <c r="F89" s="54" t="s">
        <v>69</v>
      </c>
      <c r="G89" s="51">
        <v>2258</v>
      </c>
      <c r="H89" s="51">
        <v>2227565.8109084098</v>
      </c>
      <c r="I89" s="55">
        <v>1818</v>
      </c>
      <c r="K89" s="101" t="s">
        <v>69</v>
      </c>
      <c r="L89" s="99">
        <v>5.8901682905225794E-2</v>
      </c>
      <c r="M89" s="99">
        <v>0.24568809397646252</v>
      </c>
      <c r="N89" s="99">
        <v>6.4906490649064841E-2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2391</v>
      </c>
      <c r="C90" s="34">
        <v>2774852.2091976302</v>
      </c>
      <c r="D90" s="35">
        <v>1936</v>
      </c>
      <c r="E90" s="20"/>
      <c r="F90" s="71" t="s">
        <v>70</v>
      </c>
      <c r="G90" s="61">
        <v>2258</v>
      </c>
      <c r="H90" s="61">
        <v>2227565.8109084098</v>
      </c>
      <c r="I90" s="62">
        <v>1818</v>
      </c>
      <c r="K90" s="13" t="s">
        <v>70</v>
      </c>
      <c r="L90" s="104">
        <v>5.8901682905225794E-2</v>
      </c>
      <c r="M90" s="104">
        <v>0.24568809397646252</v>
      </c>
      <c r="N90" s="105">
        <v>6.4906490649064841E-2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scale="4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S92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86" t="s">
        <v>76</v>
      </c>
      <c r="L1" s="186"/>
      <c r="M1" s="44" t="s">
        <v>74</v>
      </c>
      <c r="N1" s="1"/>
    </row>
    <row r="2" spans="1:19" x14ac:dyDescent="0.2">
      <c r="A2" s="25" t="s">
        <v>85</v>
      </c>
      <c r="B2" s="26">
        <v>2019</v>
      </c>
      <c r="C2" s="25"/>
      <c r="D2" s="25"/>
      <c r="F2" s="44" t="s">
        <v>85</v>
      </c>
      <c r="G2" s="45">
        <v>2018</v>
      </c>
      <c r="K2" s="1" t="s">
        <v>85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72"/>
      <c r="C19" s="172"/>
      <c r="D19" s="173"/>
      <c r="E19" s="20"/>
      <c r="F19" s="68" t="s">
        <v>14</v>
      </c>
      <c r="G19" s="172"/>
      <c r="H19" s="172"/>
      <c r="I19" s="173"/>
      <c r="K19" s="10" t="s">
        <v>14</v>
      </c>
      <c r="L19" s="144"/>
      <c r="M19" s="144"/>
      <c r="N19" s="145"/>
    </row>
    <row r="20" spans="1:19" ht="13.5" thickBot="1" x14ac:dyDescent="0.25">
      <c r="A20" s="39" t="s">
        <v>15</v>
      </c>
      <c r="B20" s="172"/>
      <c r="C20" s="172"/>
      <c r="D20" s="173"/>
      <c r="E20" s="20"/>
      <c r="F20" s="68" t="s">
        <v>15</v>
      </c>
      <c r="G20" s="172"/>
      <c r="H20" s="172"/>
      <c r="I20" s="173"/>
      <c r="K20" s="11" t="s">
        <v>15</v>
      </c>
      <c r="L20" s="144"/>
      <c r="M20" s="144"/>
      <c r="N20" s="145"/>
    </row>
    <row r="21" spans="1:19" ht="13.5" thickBot="1" x14ac:dyDescent="0.25">
      <c r="A21" s="40" t="s">
        <v>16</v>
      </c>
      <c r="B21" s="174"/>
      <c r="C21" s="174"/>
      <c r="D21" s="175"/>
      <c r="E21" s="20"/>
      <c r="F21" s="69" t="s">
        <v>16</v>
      </c>
      <c r="G21" s="174"/>
      <c r="H21" s="174"/>
      <c r="I21" s="175"/>
      <c r="K21" s="12" t="s">
        <v>16</v>
      </c>
      <c r="L21" s="146"/>
      <c r="M21" s="146"/>
      <c r="N21" s="147"/>
    </row>
    <row r="22" spans="1:19" ht="13.5" thickBot="1" x14ac:dyDescent="0.25">
      <c r="B22" s="37"/>
      <c r="C22" s="37"/>
      <c r="D22" s="37"/>
      <c r="E22" s="20"/>
      <c r="F22" s="63"/>
      <c r="G22" s="176"/>
      <c r="H22" s="176"/>
      <c r="I22" s="176"/>
      <c r="L22" s="177"/>
      <c r="M22" s="177"/>
      <c r="N22" s="177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112"/>
      <c r="C37" s="112"/>
      <c r="D37" s="112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2"/>
      <c r="C38" s="112"/>
      <c r="D38" s="112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112"/>
      <c r="C39" s="112"/>
      <c r="D39" s="112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112"/>
      <c r="C40" s="112"/>
      <c r="D40" s="112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112"/>
      <c r="C41" s="112"/>
      <c r="D41" s="112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x14ac:dyDescent="0.2">
      <c r="A44" s="38" t="s">
        <v>33</v>
      </c>
      <c r="B44" s="142"/>
      <c r="C44" s="142"/>
      <c r="D44" s="143"/>
      <c r="E44" s="20"/>
      <c r="F44" s="76" t="s">
        <v>33</v>
      </c>
      <c r="G44" s="142"/>
      <c r="H44" s="142"/>
      <c r="I44" s="143"/>
      <c r="K44" s="10" t="s">
        <v>33</v>
      </c>
      <c r="L44" s="142"/>
      <c r="M44" s="142"/>
      <c r="N44" s="143"/>
    </row>
    <row r="45" spans="1:19" x14ac:dyDescent="0.2">
      <c r="A45" s="39" t="s">
        <v>34</v>
      </c>
      <c r="B45" s="144"/>
      <c r="C45" s="144"/>
      <c r="D45" s="145"/>
      <c r="E45" s="20"/>
      <c r="F45" s="77" t="s">
        <v>34</v>
      </c>
      <c r="G45" s="144"/>
      <c r="H45" s="144"/>
      <c r="I45" s="145"/>
      <c r="K45" s="11" t="s">
        <v>34</v>
      </c>
      <c r="L45" s="144"/>
      <c r="M45" s="144"/>
      <c r="N45" s="145"/>
    </row>
    <row r="46" spans="1:19" x14ac:dyDescent="0.2">
      <c r="A46" s="39" t="s">
        <v>35</v>
      </c>
      <c r="B46" s="144"/>
      <c r="C46" s="144"/>
      <c r="D46" s="145"/>
      <c r="E46" s="20"/>
      <c r="F46" s="77" t="s">
        <v>35</v>
      </c>
      <c r="G46" s="144"/>
      <c r="H46" s="144"/>
      <c r="I46" s="145"/>
      <c r="K46" s="11" t="s">
        <v>35</v>
      </c>
      <c r="L46" s="144"/>
      <c r="M46" s="144"/>
      <c r="N46" s="145"/>
    </row>
    <row r="47" spans="1:19" x14ac:dyDescent="0.2">
      <c r="A47" s="39" t="s">
        <v>36</v>
      </c>
      <c r="B47" s="144"/>
      <c r="C47" s="144"/>
      <c r="D47" s="145"/>
      <c r="E47" s="20"/>
      <c r="F47" s="77" t="s">
        <v>36</v>
      </c>
      <c r="G47" s="144"/>
      <c r="H47" s="144"/>
      <c r="I47" s="145"/>
      <c r="K47" s="11" t="s">
        <v>36</v>
      </c>
      <c r="L47" s="144"/>
      <c r="M47" s="144"/>
      <c r="N47" s="145"/>
    </row>
    <row r="48" spans="1:19" x14ac:dyDescent="0.2">
      <c r="A48" s="39" t="s">
        <v>37</v>
      </c>
      <c r="B48" s="144"/>
      <c r="C48" s="144"/>
      <c r="D48" s="145"/>
      <c r="E48" s="20"/>
      <c r="F48" s="77" t="s">
        <v>37</v>
      </c>
      <c r="G48" s="144"/>
      <c r="H48" s="144"/>
      <c r="I48" s="145"/>
      <c r="K48" s="11" t="s">
        <v>37</v>
      </c>
      <c r="L48" s="144"/>
      <c r="M48" s="144"/>
      <c r="N48" s="145"/>
    </row>
    <row r="49" spans="1:19" x14ac:dyDescent="0.2">
      <c r="A49" s="39" t="s">
        <v>38</v>
      </c>
      <c r="B49" s="144"/>
      <c r="C49" s="144"/>
      <c r="D49" s="145"/>
      <c r="E49" s="20"/>
      <c r="F49" s="77" t="s">
        <v>38</v>
      </c>
      <c r="G49" s="144"/>
      <c r="H49" s="144"/>
      <c r="I49" s="145"/>
      <c r="K49" s="11" t="s">
        <v>38</v>
      </c>
      <c r="L49" s="144"/>
      <c r="M49" s="144"/>
      <c r="N49" s="145"/>
    </row>
    <row r="50" spans="1:19" x14ac:dyDescent="0.2">
      <c r="A50" s="39" t="s">
        <v>39</v>
      </c>
      <c r="B50" s="144"/>
      <c r="C50" s="144"/>
      <c r="D50" s="145"/>
      <c r="E50" s="20"/>
      <c r="F50" s="77" t="s">
        <v>39</v>
      </c>
      <c r="G50" s="144"/>
      <c r="H50" s="144"/>
      <c r="I50" s="145"/>
      <c r="K50" s="11" t="s">
        <v>39</v>
      </c>
      <c r="L50" s="144"/>
      <c r="M50" s="144"/>
      <c r="N50" s="145"/>
    </row>
    <row r="51" spans="1:19" x14ac:dyDescent="0.2">
      <c r="A51" s="39" t="s">
        <v>40</v>
      </c>
      <c r="B51" s="144"/>
      <c r="C51" s="144"/>
      <c r="D51" s="145"/>
      <c r="E51" s="20"/>
      <c r="F51" s="77" t="s">
        <v>40</v>
      </c>
      <c r="G51" s="144"/>
      <c r="H51" s="144"/>
      <c r="I51" s="145"/>
      <c r="K51" s="11" t="s">
        <v>40</v>
      </c>
      <c r="L51" s="144"/>
      <c r="M51" s="144"/>
      <c r="N51" s="145"/>
    </row>
    <row r="52" spans="1:19" ht="13.5" thickBot="1" x14ac:dyDescent="0.25">
      <c r="A52" s="40" t="s">
        <v>41</v>
      </c>
      <c r="B52" s="146"/>
      <c r="C52" s="146"/>
      <c r="D52" s="147"/>
      <c r="E52" s="20"/>
      <c r="F52" s="78" t="s">
        <v>41</v>
      </c>
      <c r="G52" s="146"/>
      <c r="H52" s="146"/>
      <c r="I52" s="147"/>
      <c r="K52" s="12" t="s">
        <v>41</v>
      </c>
      <c r="L52" s="146"/>
      <c r="M52" s="146"/>
      <c r="N52" s="147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S92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86" t="s">
        <v>76</v>
      </c>
      <c r="L1" s="186"/>
      <c r="M1" s="44" t="s">
        <v>74</v>
      </c>
      <c r="N1" s="1"/>
    </row>
    <row r="2" spans="1:19" x14ac:dyDescent="0.2">
      <c r="A2" s="25" t="s">
        <v>86</v>
      </c>
      <c r="B2" s="26">
        <v>2019</v>
      </c>
      <c r="C2" s="25"/>
      <c r="D2" s="25"/>
      <c r="F2" s="44" t="s">
        <v>86</v>
      </c>
      <c r="G2" s="45">
        <v>2018</v>
      </c>
      <c r="K2" s="1" t="s">
        <v>86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72"/>
      <c r="C19" s="172"/>
      <c r="D19" s="173"/>
      <c r="E19" s="20"/>
      <c r="F19" s="68" t="s">
        <v>14</v>
      </c>
      <c r="G19" s="172"/>
      <c r="H19" s="172"/>
      <c r="I19" s="173"/>
      <c r="K19" s="10" t="s">
        <v>14</v>
      </c>
      <c r="L19" s="144"/>
      <c r="M19" s="144"/>
      <c r="N19" s="145"/>
    </row>
    <row r="20" spans="1:19" ht="13.5" thickBot="1" x14ac:dyDescent="0.25">
      <c r="A20" s="39" t="s">
        <v>15</v>
      </c>
      <c r="B20" s="172"/>
      <c r="C20" s="172"/>
      <c r="D20" s="173"/>
      <c r="E20" s="20"/>
      <c r="F20" s="68" t="s">
        <v>15</v>
      </c>
      <c r="G20" s="172"/>
      <c r="H20" s="172"/>
      <c r="I20" s="173"/>
      <c r="K20" s="11" t="s">
        <v>15</v>
      </c>
      <c r="L20" s="144"/>
      <c r="M20" s="144"/>
      <c r="N20" s="145"/>
    </row>
    <row r="21" spans="1:19" ht="13.5" thickBot="1" x14ac:dyDescent="0.25">
      <c r="A21" s="40" t="s">
        <v>16</v>
      </c>
      <c r="B21" s="174"/>
      <c r="C21" s="174"/>
      <c r="D21" s="175"/>
      <c r="E21" s="20"/>
      <c r="F21" s="69" t="s">
        <v>16</v>
      </c>
      <c r="G21" s="174"/>
      <c r="H21" s="174"/>
      <c r="I21" s="175"/>
      <c r="K21" s="12" t="s">
        <v>16</v>
      </c>
      <c r="L21" s="146"/>
      <c r="M21" s="146"/>
      <c r="N21" s="147"/>
    </row>
    <row r="22" spans="1:19" ht="13.5" thickBot="1" x14ac:dyDescent="0.25">
      <c r="B22" s="37"/>
      <c r="C22" s="37"/>
      <c r="D22" s="37"/>
      <c r="E22" s="20"/>
      <c r="F22" s="63"/>
      <c r="G22" s="176"/>
      <c r="H22" s="176"/>
      <c r="I22" s="176"/>
      <c r="L22" s="177"/>
      <c r="M22" s="177"/>
      <c r="N22" s="177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112"/>
      <c r="C37" s="112"/>
      <c r="D37" s="112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2"/>
      <c r="C38" s="112"/>
      <c r="D38" s="112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112"/>
      <c r="C39" s="112"/>
      <c r="D39" s="112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112"/>
      <c r="C40" s="112"/>
      <c r="D40" s="112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112"/>
      <c r="C41" s="112"/>
      <c r="D41" s="112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x14ac:dyDescent="0.2">
      <c r="A44" s="38" t="s">
        <v>33</v>
      </c>
      <c r="B44" s="142"/>
      <c r="C44" s="142"/>
      <c r="D44" s="143"/>
      <c r="E44" s="20"/>
      <c r="F44" s="76" t="s">
        <v>33</v>
      </c>
      <c r="G44" s="142"/>
      <c r="H44" s="142"/>
      <c r="I44" s="143"/>
      <c r="K44" s="10" t="s">
        <v>33</v>
      </c>
      <c r="L44" s="142"/>
      <c r="M44" s="142"/>
      <c r="N44" s="143"/>
    </row>
    <row r="45" spans="1:19" x14ac:dyDescent="0.2">
      <c r="A45" s="39" t="s">
        <v>34</v>
      </c>
      <c r="B45" s="144"/>
      <c r="C45" s="144"/>
      <c r="D45" s="145"/>
      <c r="E45" s="20"/>
      <c r="F45" s="77" t="s">
        <v>34</v>
      </c>
      <c r="G45" s="144"/>
      <c r="H45" s="144"/>
      <c r="I45" s="145"/>
      <c r="K45" s="11" t="s">
        <v>34</v>
      </c>
      <c r="L45" s="144"/>
      <c r="M45" s="144"/>
      <c r="N45" s="145"/>
    </row>
    <row r="46" spans="1:19" x14ac:dyDescent="0.2">
      <c r="A46" s="39" t="s">
        <v>35</v>
      </c>
      <c r="B46" s="144"/>
      <c r="C46" s="144"/>
      <c r="D46" s="145"/>
      <c r="E46" s="20"/>
      <c r="F46" s="77" t="s">
        <v>35</v>
      </c>
      <c r="G46" s="144"/>
      <c r="H46" s="144"/>
      <c r="I46" s="145"/>
      <c r="K46" s="11" t="s">
        <v>35</v>
      </c>
      <c r="L46" s="144"/>
      <c r="M46" s="144"/>
      <c r="N46" s="145"/>
    </row>
    <row r="47" spans="1:19" x14ac:dyDescent="0.2">
      <c r="A47" s="39" t="s">
        <v>36</v>
      </c>
      <c r="B47" s="144"/>
      <c r="C47" s="144"/>
      <c r="D47" s="145"/>
      <c r="E47" s="20"/>
      <c r="F47" s="77" t="s">
        <v>36</v>
      </c>
      <c r="G47" s="144"/>
      <c r="H47" s="144"/>
      <c r="I47" s="145"/>
      <c r="K47" s="11" t="s">
        <v>36</v>
      </c>
      <c r="L47" s="144"/>
      <c r="M47" s="144"/>
      <c r="N47" s="145"/>
    </row>
    <row r="48" spans="1:19" x14ac:dyDescent="0.2">
      <c r="A48" s="39" t="s">
        <v>37</v>
      </c>
      <c r="B48" s="144"/>
      <c r="C48" s="144"/>
      <c r="D48" s="145"/>
      <c r="E48" s="20"/>
      <c r="F48" s="77" t="s">
        <v>37</v>
      </c>
      <c r="G48" s="144"/>
      <c r="H48" s="144"/>
      <c r="I48" s="145"/>
      <c r="K48" s="11" t="s">
        <v>37</v>
      </c>
      <c r="L48" s="144"/>
      <c r="M48" s="144"/>
      <c r="N48" s="145"/>
    </row>
    <row r="49" spans="1:19" x14ac:dyDescent="0.2">
      <c r="A49" s="39" t="s">
        <v>38</v>
      </c>
      <c r="B49" s="144"/>
      <c r="C49" s="144"/>
      <c r="D49" s="145"/>
      <c r="E49" s="20"/>
      <c r="F49" s="77" t="s">
        <v>38</v>
      </c>
      <c r="G49" s="144"/>
      <c r="H49" s="144"/>
      <c r="I49" s="145"/>
      <c r="K49" s="11" t="s">
        <v>38</v>
      </c>
      <c r="L49" s="144"/>
      <c r="M49" s="144"/>
      <c r="N49" s="145"/>
    </row>
    <row r="50" spans="1:19" x14ac:dyDescent="0.2">
      <c r="A50" s="39" t="s">
        <v>39</v>
      </c>
      <c r="B50" s="144"/>
      <c r="C50" s="144"/>
      <c r="D50" s="145"/>
      <c r="E50" s="20"/>
      <c r="F50" s="77" t="s">
        <v>39</v>
      </c>
      <c r="G50" s="144"/>
      <c r="H50" s="144"/>
      <c r="I50" s="145"/>
      <c r="K50" s="11" t="s">
        <v>39</v>
      </c>
      <c r="L50" s="144"/>
      <c r="M50" s="144"/>
      <c r="N50" s="145"/>
    </row>
    <row r="51" spans="1:19" x14ac:dyDescent="0.2">
      <c r="A51" s="39" t="s">
        <v>40</v>
      </c>
      <c r="B51" s="144"/>
      <c r="C51" s="144"/>
      <c r="D51" s="145"/>
      <c r="E51" s="20"/>
      <c r="F51" s="77" t="s">
        <v>40</v>
      </c>
      <c r="G51" s="144"/>
      <c r="H51" s="144"/>
      <c r="I51" s="145"/>
      <c r="K51" s="11" t="s">
        <v>40</v>
      </c>
      <c r="L51" s="144"/>
      <c r="M51" s="144"/>
      <c r="N51" s="145"/>
    </row>
    <row r="52" spans="1:19" ht="13.5" thickBot="1" x14ac:dyDescent="0.25">
      <c r="A52" s="40" t="s">
        <v>41</v>
      </c>
      <c r="B52" s="146"/>
      <c r="C52" s="146"/>
      <c r="D52" s="147"/>
      <c r="E52" s="20"/>
      <c r="F52" s="78" t="s">
        <v>41</v>
      </c>
      <c r="G52" s="146"/>
      <c r="H52" s="146"/>
      <c r="I52" s="147"/>
      <c r="K52" s="12" t="s">
        <v>41</v>
      </c>
      <c r="L52" s="146"/>
      <c r="M52" s="146"/>
      <c r="N52" s="147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S92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86" t="s">
        <v>76</v>
      </c>
      <c r="L1" s="186"/>
      <c r="M1" s="44" t="s">
        <v>74</v>
      </c>
      <c r="N1" s="1"/>
    </row>
    <row r="2" spans="1:19" x14ac:dyDescent="0.2">
      <c r="A2" s="25" t="s">
        <v>80</v>
      </c>
      <c r="B2" s="26" t="s">
        <v>100</v>
      </c>
      <c r="C2" s="25"/>
      <c r="D2" s="25"/>
      <c r="F2" s="44" t="s">
        <v>80</v>
      </c>
      <c r="G2" s="45" t="s">
        <v>93</v>
      </c>
      <c r="K2" s="1" t="s">
        <v>80</v>
      </c>
      <c r="L2" s="3"/>
      <c r="M2" s="1" t="s">
        <v>101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72"/>
      <c r="C19" s="172"/>
      <c r="D19" s="173"/>
      <c r="E19" s="20"/>
      <c r="F19" s="68" t="s">
        <v>14</v>
      </c>
      <c r="G19" s="172"/>
      <c r="H19" s="172"/>
      <c r="I19" s="173"/>
      <c r="K19" s="10" t="s">
        <v>14</v>
      </c>
      <c r="L19" s="144"/>
      <c r="M19" s="144"/>
      <c r="N19" s="145"/>
    </row>
    <row r="20" spans="1:19" ht="13.5" thickBot="1" x14ac:dyDescent="0.25">
      <c r="A20" s="39" t="s">
        <v>15</v>
      </c>
      <c r="B20" s="172"/>
      <c r="C20" s="172"/>
      <c r="D20" s="173"/>
      <c r="E20" s="20"/>
      <c r="F20" s="68" t="s">
        <v>15</v>
      </c>
      <c r="G20" s="172"/>
      <c r="H20" s="172"/>
      <c r="I20" s="173"/>
      <c r="K20" s="11" t="s">
        <v>15</v>
      </c>
      <c r="L20" s="144"/>
      <c r="M20" s="144"/>
      <c r="N20" s="145"/>
    </row>
    <row r="21" spans="1:19" ht="13.5" thickBot="1" x14ac:dyDescent="0.25">
      <c r="A21" s="40" t="s">
        <v>16</v>
      </c>
      <c r="B21" s="174"/>
      <c r="C21" s="174"/>
      <c r="D21" s="175"/>
      <c r="E21" s="20"/>
      <c r="F21" s="69" t="s">
        <v>16</v>
      </c>
      <c r="G21" s="174"/>
      <c r="H21" s="174"/>
      <c r="I21" s="175"/>
      <c r="K21" s="12" t="s">
        <v>16</v>
      </c>
      <c r="L21" s="146"/>
      <c r="M21" s="146"/>
      <c r="N21" s="147"/>
    </row>
    <row r="22" spans="1:19" ht="13.5" thickBot="1" x14ac:dyDescent="0.25">
      <c r="B22" s="37"/>
      <c r="C22" s="37"/>
      <c r="D22" s="37"/>
      <c r="E22" s="20"/>
      <c r="F22" s="63"/>
      <c r="G22" s="176"/>
      <c r="H22" s="176"/>
      <c r="I22" s="176"/>
      <c r="L22" s="177"/>
      <c r="M22" s="177"/>
      <c r="N22" s="177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112"/>
      <c r="C37" s="112"/>
      <c r="D37" s="112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2"/>
      <c r="C38" s="112"/>
      <c r="D38" s="112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112"/>
      <c r="C39" s="112"/>
      <c r="D39" s="112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112"/>
      <c r="C40" s="112"/>
      <c r="D40" s="112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112"/>
      <c r="C41" s="112"/>
      <c r="D41" s="112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x14ac:dyDescent="0.2">
      <c r="A44" s="38" t="s">
        <v>33</v>
      </c>
      <c r="B44" s="142"/>
      <c r="C44" s="142"/>
      <c r="D44" s="143"/>
      <c r="E44" s="20"/>
      <c r="F44" s="76" t="s">
        <v>33</v>
      </c>
      <c r="G44" s="142"/>
      <c r="H44" s="142"/>
      <c r="I44" s="143"/>
      <c r="K44" s="10" t="s">
        <v>33</v>
      </c>
      <c r="L44" s="142"/>
      <c r="M44" s="142"/>
      <c r="N44" s="143"/>
    </row>
    <row r="45" spans="1:19" x14ac:dyDescent="0.2">
      <c r="A45" s="39" t="s">
        <v>34</v>
      </c>
      <c r="B45" s="144"/>
      <c r="C45" s="144"/>
      <c r="D45" s="145"/>
      <c r="E45" s="20"/>
      <c r="F45" s="77" t="s">
        <v>34</v>
      </c>
      <c r="G45" s="144"/>
      <c r="H45" s="144"/>
      <c r="I45" s="145"/>
      <c r="K45" s="11" t="s">
        <v>34</v>
      </c>
      <c r="L45" s="144"/>
      <c r="M45" s="144"/>
      <c r="N45" s="145"/>
    </row>
    <row r="46" spans="1:19" x14ac:dyDescent="0.2">
      <c r="A46" s="39" t="s">
        <v>35</v>
      </c>
      <c r="B46" s="144"/>
      <c r="C46" s="144"/>
      <c r="D46" s="145"/>
      <c r="E46" s="20"/>
      <c r="F46" s="77" t="s">
        <v>35</v>
      </c>
      <c r="G46" s="144"/>
      <c r="H46" s="144"/>
      <c r="I46" s="145"/>
      <c r="K46" s="11" t="s">
        <v>35</v>
      </c>
      <c r="L46" s="144"/>
      <c r="M46" s="144"/>
      <c r="N46" s="145"/>
    </row>
    <row r="47" spans="1:19" x14ac:dyDescent="0.2">
      <c r="A47" s="39" t="s">
        <v>36</v>
      </c>
      <c r="B47" s="144"/>
      <c r="C47" s="144"/>
      <c r="D47" s="145"/>
      <c r="E47" s="20"/>
      <c r="F47" s="77" t="s">
        <v>36</v>
      </c>
      <c r="G47" s="144"/>
      <c r="H47" s="144"/>
      <c r="I47" s="145"/>
      <c r="K47" s="11" t="s">
        <v>36</v>
      </c>
      <c r="L47" s="144"/>
      <c r="M47" s="144"/>
      <c r="N47" s="145"/>
    </row>
    <row r="48" spans="1:19" x14ac:dyDescent="0.2">
      <c r="A48" s="39" t="s">
        <v>37</v>
      </c>
      <c r="B48" s="144"/>
      <c r="C48" s="144"/>
      <c r="D48" s="145"/>
      <c r="E48" s="20"/>
      <c r="F48" s="77" t="s">
        <v>37</v>
      </c>
      <c r="G48" s="144"/>
      <c r="H48" s="144"/>
      <c r="I48" s="145"/>
      <c r="K48" s="11" t="s">
        <v>37</v>
      </c>
      <c r="L48" s="144"/>
      <c r="M48" s="144"/>
      <c r="N48" s="145"/>
    </row>
    <row r="49" spans="1:19" x14ac:dyDescent="0.2">
      <c r="A49" s="39" t="s">
        <v>38</v>
      </c>
      <c r="B49" s="144"/>
      <c r="C49" s="144"/>
      <c r="D49" s="145"/>
      <c r="E49" s="20"/>
      <c r="F49" s="77" t="s">
        <v>38</v>
      </c>
      <c r="G49" s="144"/>
      <c r="H49" s="144"/>
      <c r="I49" s="145"/>
      <c r="K49" s="11" t="s">
        <v>38</v>
      </c>
      <c r="L49" s="144"/>
      <c r="M49" s="144"/>
      <c r="N49" s="145"/>
    </row>
    <row r="50" spans="1:19" x14ac:dyDescent="0.2">
      <c r="A50" s="39" t="s">
        <v>39</v>
      </c>
      <c r="B50" s="144"/>
      <c r="C50" s="144"/>
      <c r="D50" s="145"/>
      <c r="E50" s="20"/>
      <c r="F50" s="77" t="s">
        <v>39</v>
      </c>
      <c r="G50" s="144"/>
      <c r="H50" s="144"/>
      <c r="I50" s="145"/>
      <c r="K50" s="11" t="s">
        <v>39</v>
      </c>
      <c r="L50" s="144"/>
      <c r="M50" s="144"/>
      <c r="N50" s="145"/>
    </row>
    <row r="51" spans="1:19" x14ac:dyDescent="0.2">
      <c r="A51" s="39" t="s">
        <v>40</v>
      </c>
      <c r="B51" s="144"/>
      <c r="C51" s="144"/>
      <c r="D51" s="145"/>
      <c r="E51" s="20"/>
      <c r="F51" s="77" t="s">
        <v>40</v>
      </c>
      <c r="G51" s="144"/>
      <c r="H51" s="144"/>
      <c r="I51" s="145"/>
      <c r="K51" s="11" t="s">
        <v>40</v>
      </c>
      <c r="L51" s="144"/>
      <c r="M51" s="144"/>
      <c r="N51" s="145"/>
    </row>
    <row r="52" spans="1:19" ht="13.5" thickBot="1" x14ac:dyDescent="0.25">
      <c r="A52" s="40" t="s">
        <v>41</v>
      </c>
      <c r="B52" s="146"/>
      <c r="C52" s="146"/>
      <c r="D52" s="147"/>
      <c r="E52" s="20"/>
      <c r="F52" s="78" t="s">
        <v>41</v>
      </c>
      <c r="G52" s="146"/>
      <c r="H52" s="146"/>
      <c r="I52" s="147"/>
      <c r="K52" s="12" t="s">
        <v>41</v>
      </c>
      <c r="L52" s="146"/>
      <c r="M52" s="146"/>
      <c r="N52" s="147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S92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86" t="s">
        <v>76</v>
      </c>
      <c r="L1" s="186"/>
      <c r="M1" s="44" t="s">
        <v>74</v>
      </c>
      <c r="N1" s="1"/>
    </row>
    <row r="2" spans="1:19" x14ac:dyDescent="0.2">
      <c r="A2" s="25" t="s">
        <v>87</v>
      </c>
      <c r="B2" s="26">
        <v>2019</v>
      </c>
      <c r="C2" s="25"/>
      <c r="D2" s="25"/>
      <c r="F2" s="44" t="s">
        <v>87</v>
      </c>
      <c r="G2" s="45">
        <v>2018</v>
      </c>
      <c r="K2" s="1" t="s">
        <v>87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72"/>
      <c r="C19" s="172"/>
      <c r="D19" s="173"/>
      <c r="E19" s="20"/>
      <c r="F19" s="68" t="s">
        <v>14</v>
      </c>
      <c r="G19" s="172"/>
      <c r="H19" s="172"/>
      <c r="I19" s="173"/>
      <c r="K19" s="10" t="s">
        <v>14</v>
      </c>
      <c r="L19" s="144"/>
      <c r="M19" s="144"/>
      <c r="N19" s="145"/>
    </row>
    <row r="20" spans="1:19" ht="13.5" thickBot="1" x14ac:dyDescent="0.25">
      <c r="A20" s="39" t="s">
        <v>15</v>
      </c>
      <c r="B20" s="172"/>
      <c r="C20" s="172"/>
      <c r="D20" s="173"/>
      <c r="E20" s="20"/>
      <c r="F20" s="68" t="s">
        <v>15</v>
      </c>
      <c r="G20" s="172"/>
      <c r="H20" s="172"/>
      <c r="I20" s="173"/>
      <c r="K20" s="11" t="s">
        <v>15</v>
      </c>
      <c r="L20" s="144"/>
      <c r="M20" s="144"/>
      <c r="N20" s="145"/>
    </row>
    <row r="21" spans="1:19" ht="13.5" thickBot="1" x14ac:dyDescent="0.25">
      <c r="A21" s="40" t="s">
        <v>16</v>
      </c>
      <c r="B21" s="174"/>
      <c r="C21" s="174"/>
      <c r="D21" s="175"/>
      <c r="E21" s="20"/>
      <c r="F21" s="69" t="s">
        <v>16</v>
      </c>
      <c r="G21" s="174"/>
      <c r="H21" s="174"/>
      <c r="I21" s="175"/>
      <c r="K21" s="12" t="s">
        <v>16</v>
      </c>
      <c r="L21" s="146"/>
      <c r="M21" s="146"/>
      <c r="N21" s="147"/>
    </row>
    <row r="22" spans="1:19" ht="13.5" thickBot="1" x14ac:dyDescent="0.25">
      <c r="B22" s="37"/>
      <c r="C22" s="37"/>
      <c r="D22" s="37"/>
      <c r="E22" s="20"/>
      <c r="F22" s="63"/>
      <c r="G22" s="176"/>
      <c r="H22" s="176"/>
      <c r="I22" s="176"/>
      <c r="L22" s="177"/>
      <c r="M22" s="177"/>
      <c r="N22" s="177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112"/>
      <c r="C37" s="112"/>
      <c r="D37" s="112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2"/>
      <c r="C38" s="112"/>
      <c r="D38" s="112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112"/>
      <c r="C39" s="112"/>
      <c r="D39" s="112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112"/>
      <c r="C40" s="112"/>
      <c r="D40" s="112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112"/>
      <c r="C41" s="112"/>
      <c r="D41" s="112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x14ac:dyDescent="0.2">
      <c r="A44" s="38" t="s">
        <v>33</v>
      </c>
      <c r="B44" s="142"/>
      <c r="C44" s="142"/>
      <c r="D44" s="143"/>
      <c r="E44" s="20"/>
      <c r="F44" s="76" t="s">
        <v>33</v>
      </c>
      <c r="G44" s="142"/>
      <c r="H44" s="142"/>
      <c r="I44" s="143"/>
      <c r="K44" s="10" t="s">
        <v>33</v>
      </c>
      <c r="L44" s="142"/>
      <c r="M44" s="142"/>
      <c r="N44" s="143"/>
    </row>
    <row r="45" spans="1:19" x14ac:dyDescent="0.2">
      <c r="A45" s="39" t="s">
        <v>34</v>
      </c>
      <c r="B45" s="144"/>
      <c r="C45" s="144"/>
      <c r="D45" s="145"/>
      <c r="E45" s="20"/>
      <c r="F45" s="77" t="s">
        <v>34</v>
      </c>
      <c r="G45" s="144"/>
      <c r="H45" s="144"/>
      <c r="I45" s="145"/>
      <c r="K45" s="11" t="s">
        <v>34</v>
      </c>
      <c r="L45" s="144"/>
      <c r="M45" s="144"/>
      <c r="N45" s="145"/>
    </row>
    <row r="46" spans="1:19" x14ac:dyDescent="0.2">
      <c r="A46" s="39" t="s">
        <v>35</v>
      </c>
      <c r="B46" s="144"/>
      <c r="C46" s="144"/>
      <c r="D46" s="145"/>
      <c r="E46" s="20"/>
      <c r="F46" s="77" t="s">
        <v>35</v>
      </c>
      <c r="G46" s="144"/>
      <c r="H46" s="144"/>
      <c r="I46" s="145"/>
      <c r="K46" s="11" t="s">
        <v>35</v>
      </c>
      <c r="L46" s="144"/>
      <c r="M46" s="144"/>
      <c r="N46" s="145"/>
    </row>
    <row r="47" spans="1:19" x14ac:dyDescent="0.2">
      <c r="A47" s="39" t="s">
        <v>36</v>
      </c>
      <c r="B47" s="144"/>
      <c r="C47" s="144"/>
      <c r="D47" s="145"/>
      <c r="E47" s="20"/>
      <c r="F47" s="77" t="s">
        <v>36</v>
      </c>
      <c r="G47" s="144"/>
      <c r="H47" s="144"/>
      <c r="I47" s="145"/>
      <c r="K47" s="11" t="s">
        <v>36</v>
      </c>
      <c r="L47" s="144"/>
      <c r="M47" s="144"/>
      <c r="N47" s="145"/>
    </row>
    <row r="48" spans="1:19" x14ac:dyDescent="0.2">
      <c r="A48" s="39" t="s">
        <v>37</v>
      </c>
      <c r="B48" s="144"/>
      <c r="C48" s="144"/>
      <c r="D48" s="145"/>
      <c r="E48" s="20"/>
      <c r="F48" s="77" t="s">
        <v>37</v>
      </c>
      <c r="G48" s="144"/>
      <c r="H48" s="144"/>
      <c r="I48" s="145"/>
      <c r="K48" s="11" t="s">
        <v>37</v>
      </c>
      <c r="L48" s="144"/>
      <c r="M48" s="144"/>
      <c r="N48" s="145"/>
    </row>
    <row r="49" spans="1:19" x14ac:dyDescent="0.2">
      <c r="A49" s="39" t="s">
        <v>38</v>
      </c>
      <c r="B49" s="144"/>
      <c r="C49" s="144"/>
      <c r="D49" s="145"/>
      <c r="E49" s="20"/>
      <c r="F49" s="77" t="s">
        <v>38</v>
      </c>
      <c r="G49" s="144"/>
      <c r="H49" s="144"/>
      <c r="I49" s="145"/>
      <c r="K49" s="11" t="s">
        <v>38</v>
      </c>
      <c r="L49" s="144"/>
      <c r="M49" s="144"/>
      <c r="N49" s="145"/>
    </row>
    <row r="50" spans="1:19" x14ac:dyDescent="0.2">
      <c r="A50" s="39" t="s">
        <v>39</v>
      </c>
      <c r="B50" s="144"/>
      <c r="C50" s="144"/>
      <c r="D50" s="145"/>
      <c r="E50" s="20"/>
      <c r="F50" s="77" t="s">
        <v>39</v>
      </c>
      <c r="G50" s="144"/>
      <c r="H50" s="144"/>
      <c r="I50" s="145"/>
      <c r="K50" s="11" t="s">
        <v>39</v>
      </c>
      <c r="L50" s="144"/>
      <c r="M50" s="144"/>
      <c r="N50" s="145"/>
    </row>
    <row r="51" spans="1:19" x14ac:dyDescent="0.2">
      <c r="A51" s="39" t="s">
        <v>40</v>
      </c>
      <c r="B51" s="144"/>
      <c r="C51" s="144"/>
      <c r="D51" s="145"/>
      <c r="E51" s="20"/>
      <c r="F51" s="77" t="s">
        <v>40</v>
      </c>
      <c r="G51" s="144"/>
      <c r="H51" s="144"/>
      <c r="I51" s="145"/>
      <c r="K51" s="11" t="s">
        <v>40</v>
      </c>
      <c r="L51" s="144"/>
      <c r="M51" s="144"/>
      <c r="N51" s="145"/>
    </row>
    <row r="52" spans="1:19" ht="13.5" thickBot="1" x14ac:dyDescent="0.25">
      <c r="A52" s="40" t="s">
        <v>41</v>
      </c>
      <c r="B52" s="146"/>
      <c r="C52" s="146"/>
      <c r="D52" s="147"/>
      <c r="E52" s="20"/>
      <c r="F52" s="78" t="s">
        <v>41</v>
      </c>
      <c r="G52" s="146"/>
      <c r="H52" s="146"/>
      <c r="I52" s="147"/>
      <c r="K52" s="12" t="s">
        <v>41</v>
      </c>
      <c r="L52" s="146"/>
      <c r="M52" s="146"/>
      <c r="N52" s="147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S92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86" t="s">
        <v>76</v>
      </c>
      <c r="L1" s="186"/>
      <c r="M1" s="44" t="s">
        <v>74</v>
      </c>
      <c r="N1" s="1"/>
    </row>
    <row r="2" spans="1:19" x14ac:dyDescent="0.2">
      <c r="A2" s="25" t="s">
        <v>88</v>
      </c>
      <c r="B2" s="26">
        <v>2019</v>
      </c>
      <c r="C2" s="25"/>
      <c r="D2" s="25"/>
      <c r="F2" s="44" t="s">
        <v>88</v>
      </c>
      <c r="G2" s="45">
        <v>2018</v>
      </c>
      <c r="K2" s="1" t="s">
        <v>88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72"/>
      <c r="C19" s="172"/>
      <c r="D19" s="173"/>
      <c r="E19" s="20"/>
      <c r="F19" s="68" t="s">
        <v>14</v>
      </c>
      <c r="G19" s="172"/>
      <c r="H19" s="172"/>
      <c r="I19" s="173"/>
      <c r="K19" s="10" t="s">
        <v>14</v>
      </c>
      <c r="L19" s="144"/>
      <c r="M19" s="144"/>
      <c r="N19" s="145"/>
    </row>
    <row r="20" spans="1:19" ht="13.5" thickBot="1" x14ac:dyDescent="0.25">
      <c r="A20" s="39" t="s">
        <v>15</v>
      </c>
      <c r="B20" s="172"/>
      <c r="C20" s="172"/>
      <c r="D20" s="173"/>
      <c r="E20" s="20"/>
      <c r="F20" s="68" t="s">
        <v>15</v>
      </c>
      <c r="G20" s="172"/>
      <c r="H20" s="172"/>
      <c r="I20" s="173"/>
      <c r="K20" s="11" t="s">
        <v>15</v>
      </c>
      <c r="L20" s="144"/>
      <c r="M20" s="144"/>
      <c r="N20" s="145"/>
    </row>
    <row r="21" spans="1:19" ht="13.5" thickBot="1" x14ac:dyDescent="0.25">
      <c r="A21" s="40" t="s">
        <v>16</v>
      </c>
      <c r="B21" s="174"/>
      <c r="C21" s="174"/>
      <c r="D21" s="175"/>
      <c r="E21" s="20"/>
      <c r="F21" s="69" t="s">
        <v>16</v>
      </c>
      <c r="G21" s="174"/>
      <c r="H21" s="174"/>
      <c r="I21" s="175"/>
      <c r="K21" s="12" t="s">
        <v>16</v>
      </c>
      <c r="L21" s="146"/>
      <c r="M21" s="146"/>
      <c r="N21" s="147"/>
    </row>
    <row r="22" spans="1:19" ht="13.5" thickBot="1" x14ac:dyDescent="0.25">
      <c r="B22" s="37"/>
      <c r="C22" s="37"/>
      <c r="D22" s="37"/>
      <c r="E22" s="20"/>
      <c r="F22" s="63"/>
      <c r="G22" s="176"/>
      <c r="H22" s="176"/>
      <c r="I22" s="176"/>
      <c r="L22" s="177"/>
      <c r="M22" s="177"/>
      <c r="N22" s="177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112"/>
      <c r="C37" s="112"/>
      <c r="D37" s="112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2"/>
      <c r="C38" s="112"/>
      <c r="D38" s="112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112"/>
      <c r="C39" s="112"/>
      <c r="D39" s="112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112"/>
      <c r="C40" s="112"/>
      <c r="D40" s="112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112"/>
      <c r="C41" s="112"/>
      <c r="D41" s="112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x14ac:dyDescent="0.2">
      <c r="A44" s="38" t="s">
        <v>33</v>
      </c>
      <c r="B44" s="142"/>
      <c r="C44" s="142"/>
      <c r="D44" s="143"/>
      <c r="E44" s="20"/>
      <c r="F44" s="76" t="s">
        <v>33</v>
      </c>
      <c r="G44" s="142"/>
      <c r="H44" s="142"/>
      <c r="I44" s="143"/>
      <c r="K44" s="10" t="s">
        <v>33</v>
      </c>
      <c r="L44" s="142"/>
      <c r="M44" s="142"/>
      <c r="N44" s="143"/>
    </row>
    <row r="45" spans="1:19" x14ac:dyDescent="0.2">
      <c r="A45" s="39" t="s">
        <v>34</v>
      </c>
      <c r="B45" s="144"/>
      <c r="C45" s="144"/>
      <c r="D45" s="145"/>
      <c r="E45" s="20"/>
      <c r="F45" s="77" t="s">
        <v>34</v>
      </c>
      <c r="G45" s="144"/>
      <c r="H45" s="144"/>
      <c r="I45" s="145"/>
      <c r="K45" s="11" t="s">
        <v>34</v>
      </c>
      <c r="L45" s="144"/>
      <c r="M45" s="144"/>
      <c r="N45" s="145"/>
    </row>
    <row r="46" spans="1:19" x14ac:dyDescent="0.2">
      <c r="A46" s="39" t="s">
        <v>35</v>
      </c>
      <c r="B46" s="144"/>
      <c r="C46" s="144"/>
      <c r="D46" s="145"/>
      <c r="E46" s="20"/>
      <c r="F46" s="77" t="s">
        <v>35</v>
      </c>
      <c r="G46" s="144"/>
      <c r="H46" s="144"/>
      <c r="I46" s="145"/>
      <c r="K46" s="11" t="s">
        <v>35</v>
      </c>
      <c r="L46" s="144"/>
      <c r="M46" s="144"/>
      <c r="N46" s="145"/>
    </row>
    <row r="47" spans="1:19" x14ac:dyDescent="0.2">
      <c r="A47" s="39" t="s">
        <v>36</v>
      </c>
      <c r="B47" s="144"/>
      <c r="C47" s="144"/>
      <c r="D47" s="145"/>
      <c r="E47" s="20"/>
      <c r="F47" s="77" t="s">
        <v>36</v>
      </c>
      <c r="G47" s="144"/>
      <c r="H47" s="144"/>
      <c r="I47" s="145"/>
      <c r="K47" s="11" t="s">
        <v>36</v>
      </c>
      <c r="L47" s="144"/>
      <c r="M47" s="144"/>
      <c r="N47" s="145"/>
    </row>
    <row r="48" spans="1:19" x14ac:dyDescent="0.2">
      <c r="A48" s="39" t="s">
        <v>37</v>
      </c>
      <c r="B48" s="144"/>
      <c r="C48" s="144"/>
      <c r="D48" s="145"/>
      <c r="E48" s="20"/>
      <c r="F48" s="77" t="s">
        <v>37</v>
      </c>
      <c r="G48" s="144"/>
      <c r="H48" s="144"/>
      <c r="I48" s="145"/>
      <c r="K48" s="11" t="s">
        <v>37</v>
      </c>
      <c r="L48" s="144"/>
      <c r="M48" s="144"/>
      <c r="N48" s="145"/>
    </row>
    <row r="49" spans="1:19" x14ac:dyDescent="0.2">
      <c r="A49" s="39" t="s">
        <v>38</v>
      </c>
      <c r="B49" s="144"/>
      <c r="C49" s="144"/>
      <c r="D49" s="145"/>
      <c r="E49" s="20"/>
      <c r="F49" s="77" t="s">
        <v>38</v>
      </c>
      <c r="G49" s="144"/>
      <c r="H49" s="144"/>
      <c r="I49" s="145"/>
      <c r="K49" s="11" t="s">
        <v>38</v>
      </c>
      <c r="L49" s="144"/>
      <c r="M49" s="144"/>
      <c r="N49" s="145"/>
    </row>
    <row r="50" spans="1:19" x14ac:dyDescent="0.2">
      <c r="A50" s="39" t="s">
        <v>39</v>
      </c>
      <c r="B50" s="144"/>
      <c r="C50" s="144"/>
      <c r="D50" s="145"/>
      <c r="E50" s="20"/>
      <c r="F50" s="77" t="s">
        <v>39</v>
      </c>
      <c r="G50" s="144"/>
      <c r="H50" s="144"/>
      <c r="I50" s="145"/>
      <c r="K50" s="11" t="s">
        <v>39</v>
      </c>
      <c r="L50" s="144"/>
      <c r="M50" s="144"/>
      <c r="N50" s="145"/>
    </row>
    <row r="51" spans="1:19" x14ac:dyDescent="0.2">
      <c r="A51" s="39" t="s">
        <v>40</v>
      </c>
      <c r="B51" s="144"/>
      <c r="C51" s="144"/>
      <c r="D51" s="145"/>
      <c r="E51" s="20"/>
      <c r="F51" s="77" t="s">
        <v>40</v>
      </c>
      <c r="G51" s="144"/>
      <c r="H51" s="144"/>
      <c r="I51" s="145"/>
      <c r="K51" s="11" t="s">
        <v>40</v>
      </c>
      <c r="L51" s="144"/>
      <c r="M51" s="144"/>
      <c r="N51" s="145"/>
    </row>
    <row r="52" spans="1:19" ht="13.5" thickBot="1" x14ac:dyDescent="0.25">
      <c r="A52" s="40" t="s">
        <v>41</v>
      </c>
      <c r="B52" s="146"/>
      <c r="C52" s="146"/>
      <c r="D52" s="147"/>
      <c r="E52" s="20"/>
      <c r="F52" s="78" t="s">
        <v>41</v>
      </c>
      <c r="G52" s="146"/>
      <c r="H52" s="146"/>
      <c r="I52" s="147"/>
      <c r="K52" s="12" t="s">
        <v>41</v>
      </c>
      <c r="L52" s="146"/>
      <c r="M52" s="146"/>
      <c r="N52" s="147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S92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86" t="s">
        <v>76</v>
      </c>
      <c r="L1" s="186"/>
      <c r="M1" s="44" t="s">
        <v>74</v>
      </c>
      <c r="N1" s="1"/>
    </row>
    <row r="2" spans="1:19" x14ac:dyDescent="0.2">
      <c r="A2" s="25" t="s">
        <v>89</v>
      </c>
      <c r="B2" s="26">
        <v>2019</v>
      </c>
      <c r="C2" s="25"/>
      <c r="D2" s="25"/>
      <c r="F2" s="44" t="s">
        <v>89</v>
      </c>
      <c r="G2" s="45">
        <v>2018</v>
      </c>
      <c r="K2" s="1" t="s">
        <v>89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72"/>
      <c r="C19" s="172"/>
      <c r="D19" s="173"/>
      <c r="E19" s="20"/>
      <c r="F19" s="68" t="s">
        <v>14</v>
      </c>
      <c r="G19" s="172"/>
      <c r="H19" s="172"/>
      <c r="I19" s="173"/>
      <c r="K19" s="10" t="s">
        <v>14</v>
      </c>
      <c r="L19" s="144"/>
      <c r="M19" s="144"/>
      <c r="N19" s="145"/>
    </row>
    <row r="20" spans="1:19" ht="13.5" thickBot="1" x14ac:dyDescent="0.25">
      <c r="A20" s="39" t="s">
        <v>15</v>
      </c>
      <c r="B20" s="172"/>
      <c r="C20" s="172"/>
      <c r="D20" s="173"/>
      <c r="E20" s="20"/>
      <c r="F20" s="68" t="s">
        <v>15</v>
      </c>
      <c r="G20" s="172"/>
      <c r="H20" s="172"/>
      <c r="I20" s="173"/>
      <c r="K20" s="11" t="s">
        <v>15</v>
      </c>
      <c r="L20" s="144"/>
      <c r="M20" s="144"/>
      <c r="N20" s="145"/>
    </row>
    <row r="21" spans="1:19" ht="13.5" thickBot="1" x14ac:dyDescent="0.25">
      <c r="A21" s="40" t="s">
        <v>16</v>
      </c>
      <c r="B21" s="174"/>
      <c r="C21" s="174"/>
      <c r="D21" s="175"/>
      <c r="E21" s="20"/>
      <c r="F21" s="69" t="s">
        <v>16</v>
      </c>
      <c r="G21" s="174"/>
      <c r="H21" s="174"/>
      <c r="I21" s="175"/>
      <c r="K21" s="12" t="s">
        <v>16</v>
      </c>
      <c r="L21" s="146"/>
      <c r="M21" s="146"/>
      <c r="N21" s="147"/>
    </row>
    <row r="22" spans="1:19" ht="13.5" thickBot="1" x14ac:dyDescent="0.25">
      <c r="B22" s="37"/>
      <c r="C22" s="37"/>
      <c r="D22" s="37"/>
      <c r="E22" s="20"/>
      <c r="F22" s="63"/>
      <c r="G22" s="176"/>
      <c r="H22" s="176"/>
      <c r="I22" s="176"/>
      <c r="L22" s="177"/>
      <c r="M22" s="177"/>
      <c r="N22" s="177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112"/>
      <c r="C37" s="112"/>
      <c r="D37" s="112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2"/>
      <c r="C38" s="112"/>
      <c r="D38" s="112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112"/>
      <c r="C39" s="112"/>
      <c r="D39" s="112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112"/>
      <c r="C40" s="112"/>
      <c r="D40" s="112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112"/>
      <c r="C41" s="112"/>
      <c r="D41" s="112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x14ac:dyDescent="0.2">
      <c r="A44" s="38" t="s">
        <v>33</v>
      </c>
      <c r="B44" s="142"/>
      <c r="C44" s="142"/>
      <c r="D44" s="143"/>
      <c r="E44" s="20"/>
      <c r="F44" s="76" t="s">
        <v>33</v>
      </c>
      <c r="G44" s="142"/>
      <c r="H44" s="142"/>
      <c r="I44" s="143"/>
      <c r="K44" s="10" t="s">
        <v>33</v>
      </c>
      <c r="L44" s="142"/>
      <c r="M44" s="142"/>
      <c r="N44" s="143"/>
    </row>
    <row r="45" spans="1:19" x14ac:dyDescent="0.2">
      <c r="A45" s="39" t="s">
        <v>34</v>
      </c>
      <c r="B45" s="144"/>
      <c r="C45" s="144"/>
      <c r="D45" s="145"/>
      <c r="E45" s="20"/>
      <c r="F45" s="77" t="s">
        <v>34</v>
      </c>
      <c r="G45" s="144"/>
      <c r="H45" s="144"/>
      <c r="I45" s="145"/>
      <c r="K45" s="11" t="s">
        <v>34</v>
      </c>
      <c r="L45" s="144"/>
      <c r="M45" s="144"/>
      <c r="N45" s="145"/>
    </row>
    <row r="46" spans="1:19" x14ac:dyDescent="0.2">
      <c r="A46" s="39" t="s">
        <v>35</v>
      </c>
      <c r="B46" s="144"/>
      <c r="C46" s="144"/>
      <c r="D46" s="145"/>
      <c r="E46" s="20"/>
      <c r="F46" s="77" t="s">
        <v>35</v>
      </c>
      <c r="G46" s="144"/>
      <c r="H46" s="144"/>
      <c r="I46" s="145"/>
      <c r="K46" s="11" t="s">
        <v>35</v>
      </c>
      <c r="L46" s="144"/>
      <c r="M46" s="144"/>
      <c r="N46" s="145"/>
    </row>
    <row r="47" spans="1:19" x14ac:dyDescent="0.2">
      <c r="A47" s="39" t="s">
        <v>36</v>
      </c>
      <c r="B47" s="144"/>
      <c r="C47" s="144"/>
      <c r="D47" s="145"/>
      <c r="E47" s="20"/>
      <c r="F47" s="77" t="s">
        <v>36</v>
      </c>
      <c r="G47" s="144"/>
      <c r="H47" s="144"/>
      <c r="I47" s="145"/>
      <c r="K47" s="11" t="s">
        <v>36</v>
      </c>
      <c r="L47" s="144"/>
      <c r="M47" s="144"/>
      <c r="N47" s="145"/>
    </row>
    <row r="48" spans="1:19" x14ac:dyDescent="0.2">
      <c r="A48" s="39" t="s">
        <v>37</v>
      </c>
      <c r="B48" s="144"/>
      <c r="C48" s="144"/>
      <c r="D48" s="145"/>
      <c r="E48" s="20"/>
      <c r="F48" s="77" t="s">
        <v>37</v>
      </c>
      <c r="G48" s="144"/>
      <c r="H48" s="144"/>
      <c r="I48" s="145"/>
      <c r="K48" s="11" t="s">
        <v>37</v>
      </c>
      <c r="L48" s="144"/>
      <c r="M48" s="144"/>
      <c r="N48" s="145"/>
    </row>
    <row r="49" spans="1:19" x14ac:dyDescent="0.2">
      <c r="A49" s="39" t="s">
        <v>38</v>
      </c>
      <c r="B49" s="144"/>
      <c r="C49" s="144"/>
      <c r="D49" s="145"/>
      <c r="E49" s="20"/>
      <c r="F49" s="77" t="s">
        <v>38</v>
      </c>
      <c r="G49" s="144"/>
      <c r="H49" s="144"/>
      <c r="I49" s="145"/>
      <c r="K49" s="11" t="s">
        <v>38</v>
      </c>
      <c r="L49" s="144"/>
      <c r="M49" s="144"/>
      <c r="N49" s="145"/>
    </row>
    <row r="50" spans="1:19" x14ac:dyDescent="0.2">
      <c r="A50" s="39" t="s">
        <v>39</v>
      </c>
      <c r="B50" s="144"/>
      <c r="C50" s="144"/>
      <c r="D50" s="145"/>
      <c r="E50" s="20"/>
      <c r="F50" s="77" t="s">
        <v>39</v>
      </c>
      <c r="G50" s="144"/>
      <c r="H50" s="144"/>
      <c r="I50" s="145"/>
      <c r="K50" s="11" t="s">
        <v>39</v>
      </c>
      <c r="L50" s="144"/>
      <c r="M50" s="144"/>
      <c r="N50" s="145"/>
    </row>
    <row r="51" spans="1:19" x14ac:dyDescent="0.2">
      <c r="A51" s="39" t="s">
        <v>40</v>
      </c>
      <c r="B51" s="144"/>
      <c r="C51" s="144"/>
      <c r="D51" s="145"/>
      <c r="E51" s="20"/>
      <c r="F51" s="77" t="s">
        <v>40</v>
      </c>
      <c r="G51" s="144"/>
      <c r="H51" s="144"/>
      <c r="I51" s="145"/>
      <c r="K51" s="11" t="s">
        <v>40</v>
      </c>
      <c r="L51" s="144"/>
      <c r="M51" s="144"/>
      <c r="N51" s="145"/>
    </row>
    <row r="52" spans="1:19" ht="13.5" thickBot="1" x14ac:dyDescent="0.25">
      <c r="A52" s="40" t="s">
        <v>41</v>
      </c>
      <c r="B52" s="146"/>
      <c r="C52" s="146"/>
      <c r="D52" s="147"/>
      <c r="E52" s="20"/>
      <c r="F52" s="78" t="s">
        <v>41</v>
      </c>
      <c r="G52" s="146"/>
      <c r="H52" s="146"/>
      <c r="I52" s="147"/>
      <c r="K52" s="12" t="s">
        <v>41</v>
      </c>
      <c r="L52" s="146"/>
      <c r="M52" s="146"/>
      <c r="N52" s="147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S92"/>
  <sheetViews>
    <sheetView zoomScale="90" zoomScaleNormal="90" workbookViewId="0">
      <selection sqref="A1:XFD104857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86" t="s">
        <v>76</v>
      </c>
      <c r="L1" s="186"/>
      <c r="M1" s="44" t="s">
        <v>74</v>
      </c>
      <c r="N1" s="1"/>
    </row>
    <row r="2" spans="1:19" x14ac:dyDescent="0.2">
      <c r="A2" s="25" t="s">
        <v>80</v>
      </c>
      <c r="B2" s="26" t="s">
        <v>102</v>
      </c>
      <c r="C2" s="25"/>
      <c r="D2" s="25"/>
      <c r="F2" s="44" t="s">
        <v>80</v>
      </c>
      <c r="G2" s="45" t="s">
        <v>94</v>
      </c>
      <c r="K2" s="1" t="s">
        <v>80</v>
      </c>
      <c r="L2" s="3"/>
      <c r="M2" s="1" t="s">
        <v>103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72"/>
      <c r="C19" s="172"/>
      <c r="D19" s="173"/>
      <c r="E19" s="20"/>
      <c r="F19" s="68" t="s">
        <v>14</v>
      </c>
      <c r="G19" s="172"/>
      <c r="H19" s="172"/>
      <c r="I19" s="173"/>
      <c r="K19" s="10" t="s">
        <v>14</v>
      </c>
      <c r="L19" s="144"/>
      <c r="M19" s="144"/>
      <c r="N19" s="145"/>
    </row>
    <row r="20" spans="1:19" ht="13.5" thickBot="1" x14ac:dyDescent="0.25">
      <c r="A20" s="39" t="s">
        <v>15</v>
      </c>
      <c r="B20" s="172"/>
      <c r="C20" s="172"/>
      <c r="D20" s="173"/>
      <c r="E20" s="20"/>
      <c r="F20" s="68" t="s">
        <v>15</v>
      </c>
      <c r="G20" s="172"/>
      <c r="H20" s="172"/>
      <c r="I20" s="173"/>
      <c r="K20" s="11" t="s">
        <v>15</v>
      </c>
      <c r="L20" s="144"/>
      <c r="M20" s="144"/>
      <c r="N20" s="145"/>
    </row>
    <row r="21" spans="1:19" ht="13.5" thickBot="1" x14ac:dyDescent="0.25">
      <c r="A21" s="40" t="s">
        <v>16</v>
      </c>
      <c r="B21" s="174"/>
      <c r="C21" s="174"/>
      <c r="D21" s="175"/>
      <c r="E21" s="20"/>
      <c r="F21" s="69" t="s">
        <v>16</v>
      </c>
      <c r="G21" s="174"/>
      <c r="H21" s="174"/>
      <c r="I21" s="175"/>
      <c r="K21" s="12" t="s">
        <v>16</v>
      </c>
      <c r="L21" s="146"/>
      <c r="M21" s="146"/>
      <c r="N21" s="147"/>
    </row>
    <row r="22" spans="1:19" ht="13.5" thickBot="1" x14ac:dyDescent="0.25">
      <c r="B22" s="37"/>
      <c r="C22" s="37"/>
      <c r="D22" s="37"/>
      <c r="E22" s="20"/>
      <c r="F22" s="63"/>
      <c r="G22" s="176"/>
      <c r="H22" s="176"/>
      <c r="I22" s="176"/>
      <c r="L22" s="177"/>
      <c r="M22" s="177"/>
      <c r="N22" s="177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112"/>
      <c r="C37" s="112"/>
      <c r="D37" s="112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2"/>
      <c r="C38" s="112"/>
      <c r="D38" s="112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112"/>
      <c r="C39" s="112"/>
      <c r="D39" s="112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112"/>
      <c r="C40" s="112"/>
      <c r="D40" s="112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112"/>
      <c r="C41" s="112"/>
      <c r="D41" s="112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x14ac:dyDescent="0.2">
      <c r="A44" s="38" t="s">
        <v>33</v>
      </c>
      <c r="B44" s="142"/>
      <c r="C44" s="142"/>
      <c r="D44" s="143"/>
      <c r="E44" s="20"/>
      <c r="F44" s="76" t="s">
        <v>33</v>
      </c>
      <c r="G44" s="142"/>
      <c r="H44" s="142"/>
      <c r="I44" s="143"/>
      <c r="K44" s="10" t="s">
        <v>33</v>
      </c>
      <c r="L44" s="142"/>
      <c r="M44" s="142"/>
      <c r="N44" s="143"/>
    </row>
    <row r="45" spans="1:19" x14ac:dyDescent="0.2">
      <c r="A45" s="39" t="s">
        <v>34</v>
      </c>
      <c r="B45" s="144"/>
      <c r="C45" s="144"/>
      <c r="D45" s="145"/>
      <c r="E45" s="20"/>
      <c r="F45" s="77" t="s">
        <v>34</v>
      </c>
      <c r="G45" s="144"/>
      <c r="H45" s="144"/>
      <c r="I45" s="145"/>
      <c r="K45" s="11" t="s">
        <v>34</v>
      </c>
      <c r="L45" s="144"/>
      <c r="M45" s="144"/>
      <c r="N45" s="145"/>
    </row>
    <row r="46" spans="1:19" x14ac:dyDescent="0.2">
      <c r="A46" s="39" t="s">
        <v>35</v>
      </c>
      <c r="B46" s="144"/>
      <c r="C46" s="144"/>
      <c r="D46" s="145"/>
      <c r="E46" s="20"/>
      <c r="F46" s="77" t="s">
        <v>35</v>
      </c>
      <c r="G46" s="144"/>
      <c r="H46" s="144"/>
      <c r="I46" s="145"/>
      <c r="K46" s="11" t="s">
        <v>35</v>
      </c>
      <c r="L46" s="144"/>
      <c r="M46" s="144"/>
      <c r="N46" s="145"/>
    </row>
    <row r="47" spans="1:19" x14ac:dyDescent="0.2">
      <c r="A47" s="39" t="s">
        <v>36</v>
      </c>
      <c r="B47" s="144"/>
      <c r="C47" s="144"/>
      <c r="D47" s="145"/>
      <c r="E47" s="20"/>
      <c r="F47" s="77" t="s">
        <v>36</v>
      </c>
      <c r="G47" s="144"/>
      <c r="H47" s="144"/>
      <c r="I47" s="145"/>
      <c r="K47" s="11" t="s">
        <v>36</v>
      </c>
      <c r="L47" s="144"/>
      <c r="M47" s="144"/>
      <c r="N47" s="145"/>
    </row>
    <row r="48" spans="1:19" x14ac:dyDescent="0.2">
      <c r="A48" s="39" t="s">
        <v>37</v>
      </c>
      <c r="B48" s="144"/>
      <c r="C48" s="144"/>
      <c r="D48" s="145"/>
      <c r="E48" s="20"/>
      <c r="F48" s="77" t="s">
        <v>37</v>
      </c>
      <c r="G48" s="144"/>
      <c r="H48" s="144"/>
      <c r="I48" s="145"/>
      <c r="K48" s="11" t="s">
        <v>37</v>
      </c>
      <c r="L48" s="144"/>
      <c r="M48" s="144"/>
      <c r="N48" s="145"/>
    </row>
    <row r="49" spans="1:19" x14ac:dyDescent="0.2">
      <c r="A49" s="39" t="s">
        <v>38</v>
      </c>
      <c r="B49" s="144"/>
      <c r="C49" s="144"/>
      <c r="D49" s="145"/>
      <c r="E49" s="20"/>
      <c r="F49" s="77" t="s">
        <v>38</v>
      </c>
      <c r="G49" s="144"/>
      <c r="H49" s="144"/>
      <c r="I49" s="145"/>
      <c r="K49" s="11" t="s">
        <v>38</v>
      </c>
      <c r="L49" s="144"/>
      <c r="M49" s="144"/>
      <c r="N49" s="145"/>
    </row>
    <row r="50" spans="1:19" x14ac:dyDescent="0.2">
      <c r="A50" s="39" t="s">
        <v>39</v>
      </c>
      <c r="B50" s="144"/>
      <c r="C50" s="144"/>
      <c r="D50" s="145"/>
      <c r="E50" s="20"/>
      <c r="F50" s="77" t="s">
        <v>39</v>
      </c>
      <c r="G50" s="144"/>
      <c r="H50" s="144"/>
      <c r="I50" s="145"/>
      <c r="K50" s="11" t="s">
        <v>39</v>
      </c>
      <c r="L50" s="144"/>
      <c r="M50" s="144"/>
      <c r="N50" s="145"/>
    </row>
    <row r="51" spans="1:19" x14ac:dyDescent="0.2">
      <c r="A51" s="39" t="s">
        <v>40</v>
      </c>
      <c r="B51" s="144"/>
      <c r="C51" s="144"/>
      <c r="D51" s="145"/>
      <c r="E51" s="20"/>
      <c r="F51" s="77" t="s">
        <v>40</v>
      </c>
      <c r="G51" s="144"/>
      <c r="H51" s="144"/>
      <c r="I51" s="145"/>
      <c r="K51" s="11" t="s">
        <v>40</v>
      </c>
      <c r="L51" s="144"/>
      <c r="M51" s="144"/>
      <c r="N51" s="145"/>
    </row>
    <row r="52" spans="1:19" ht="13.5" thickBot="1" x14ac:dyDescent="0.25">
      <c r="A52" s="40" t="s">
        <v>41</v>
      </c>
      <c r="B52" s="146"/>
      <c r="C52" s="146"/>
      <c r="D52" s="147"/>
      <c r="E52" s="20"/>
      <c r="F52" s="78" t="s">
        <v>41</v>
      </c>
      <c r="G52" s="146"/>
      <c r="H52" s="146"/>
      <c r="I52" s="147"/>
      <c r="K52" s="12" t="s">
        <v>41</v>
      </c>
      <c r="L52" s="146"/>
      <c r="M52" s="146"/>
      <c r="N52" s="147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3"/>
    <pageSetUpPr fitToPage="1"/>
  </sheetPr>
  <dimension ref="A1:T92"/>
  <sheetViews>
    <sheetView tabSelected="1" zoomScaleNormal="100" zoomScaleSheetLayoutView="75" workbookViewId="0"/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5" style="24" bestFit="1" customWidth="1"/>
    <col min="4" max="4" width="10.5703125" style="24" customWidth="1"/>
    <col min="5" max="5" width="9.140625" style="2"/>
    <col min="6" max="6" width="22.140625" style="43" bestFit="1" customWidth="1"/>
    <col min="7" max="7" width="12.42578125" style="43" bestFit="1" customWidth="1"/>
    <col min="8" max="8" width="14.42578125" style="43" bestFit="1" customWidth="1"/>
    <col min="9" max="9" width="10.7109375" style="43" customWidth="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86" t="s">
        <v>76</v>
      </c>
      <c r="L1" s="186"/>
      <c r="M1" s="44" t="s">
        <v>74</v>
      </c>
      <c r="N1" s="1"/>
    </row>
    <row r="2" spans="1:18" x14ac:dyDescent="0.2">
      <c r="A2" s="25" t="s">
        <v>90</v>
      </c>
      <c r="B2" s="26">
        <v>2019</v>
      </c>
      <c r="C2" s="25"/>
      <c r="D2" s="25"/>
      <c r="F2" s="44" t="s">
        <v>90</v>
      </c>
      <c r="G2" s="45">
        <v>2018</v>
      </c>
      <c r="K2" s="1" t="s">
        <v>90</v>
      </c>
      <c r="L2" s="3"/>
      <c r="M2" s="1" t="s">
        <v>95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123"/>
      <c r="C5" s="123"/>
      <c r="D5" s="123"/>
      <c r="E5" s="169"/>
      <c r="F5" s="170"/>
      <c r="G5" s="123"/>
      <c r="H5" s="123"/>
      <c r="I5" s="123"/>
      <c r="J5" s="169"/>
      <c r="K5" s="171"/>
      <c r="L5" s="168"/>
      <c r="M5" s="168"/>
      <c r="N5" s="168"/>
    </row>
    <row r="6" spans="1:18" ht="13.5" thickBot="1" x14ac:dyDescent="0.25">
      <c r="A6" s="84" t="s">
        <v>1</v>
      </c>
      <c r="B6" s="85">
        <v>2090688.79</v>
      </c>
      <c r="C6" s="85">
        <v>2007448861.9835289</v>
      </c>
      <c r="D6" s="85">
        <v>1475913</v>
      </c>
      <c r="E6" s="20"/>
      <c r="F6" s="50" t="s">
        <v>1</v>
      </c>
      <c r="G6" s="51">
        <v>2065205</v>
      </c>
      <c r="H6" s="51">
        <v>1999896920.7010803</v>
      </c>
      <c r="I6" s="51">
        <v>1418354</v>
      </c>
      <c r="K6" s="98" t="s">
        <v>1</v>
      </c>
      <c r="L6" s="99">
        <v>1.2339593405981564E-2</v>
      </c>
      <c r="M6" s="99">
        <v>3.7761652634582532E-3</v>
      </c>
      <c r="N6" s="99">
        <v>4.0581547342905866E-2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213498</v>
      </c>
      <c r="C8" s="87">
        <v>166011048.71123517</v>
      </c>
      <c r="D8" s="87">
        <v>152373</v>
      </c>
      <c r="E8" s="20"/>
      <c r="F8" s="54" t="s">
        <v>4</v>
      </c>
      <c r="G8" s="51">
        <v>210417</v>
      </c>
      <c r="H8" s="51">
        <v>170991897.30245507</v>
      </c>
      <c r="I8" s="55">
        <v>145135</v>
      </c>
      <c r="K8" s="101" t="s">
        <v>4</v>
      </c>
      <c r="L8" s="99">
        <v>1.4642353041816936E-2</v>
      </c>
      <c r="M8" s="99">
        <v>-2.912914980064607E-2</v>
      </c>
      <c r="N8" s="99">
        <v>4.9870809935577132E-2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16155</v>
      </c>
      <c r="C9" s="30">
        <v>13877897.939380987</v>
      </c>
      <c r="D9" s="31">
        <v>9265</v>
      </c>
      <c r="E9" s="21"/>
      <c r="F9" s="56" t="s">
        <v>5</v>
      </c>
      <c r="G9" s="57">
        <v>17231</v>
      </c>
      <c r="H9" s="57">
        <v>12729782.557616726</v>
      </c>
      <c r="I9" s="58">
        <v>9863</v>
      </c>
      <c r="K9" s="7" t="s">
        <v>5</v>
      </c>
      <c r="L9" s="102">
        <v>-6.2445592246532455E-2</v>
      </c>
      <c r="M9" s="102">
        <v>9.0191279903465427E-2</v>
      </c>
      <c r="N9" s="102">
        <v>-6.063063976477745E-2</v>
      </c>
    </row>
    <row r="10" spans="1:18" ht="13.5" thickBot="1" x14ac:dyDescent="0.25">
      <c r="A10" s="32" t="s">
        <v>6</v>
      </c>
      <c r="B10" s="30">
        <v>35633</v>
      </c>
      <c r="C10" s="30">
        <v>24511276.720442194</v>
      </c>
      <c r="D10" s="31">
        <v>30310</v>
      </c>
      <c r="E10" s="20"/>
      <c r="F10" s="59" t="s">
        <v>6</v>
      </c>
      <c r="G10" s="79">
        <v>29996</v>
      </c>
      <c r="H10" s="79">
        <v>27173759.901977554</v>
      </c>
      <c r="I10" s="80">
        <v>23791</v>
      </c>
      <c r="K10" s="8" t="s">
        <v>6</v>
      </c>
      <c r="L10" s="113">
        <v>0.18792505667422321</v>
      </c>
      <c r="M10" s="113">
        <v>-9.7979933256921115E-2</v>
      </c>
      <c r="N10" s="115">
        <v>0.27401118069858343</v>
      </c>
    </row>
    <row r="11" spans="1:18" ht="13.5" thickBot="1" x14ac:dyDescent="0.25">
      <c r="A11" s="32" t="s">
        <v>7</v>
      </c>
      <c r="B11" s="30">
        <v>12409</v>
      </c>
      <c r="C11" s="30">
        <v>11185742.525699938</v>
      </c>
      <c r="D11" s="31">
        <v>8016</v>
      </c>
      <c r="E11" s="20"/>
      <c r="F11" s="59" t="s">
        <v>7</v>
      </c>
      <c r="G11" s="79">
        <v>12466</v>
      </c>
      <c r="H11" s="79">
        <v>12287998.250626545</v>
      </c>
      <c r="I11" s="80">
        <v>7480</v>
      </c>
      <c r="K11" s="8" t="s">
        <v>7</v>
      </c>
      <c r="L11" s="113">
        <v>-4.5724370287181237E-3</v>
      </c>
      <c r="M11" s="113">
        <v>-8.9701813301479416E-2</v>
      </c>
      <c r="N11" s="115">
        <v>7.1657754010695296E-2</v>
      </c>
    </row>
    <row r="12" spans="1:18" ht="13.5" thickBot="1" x14ac:dyDescent="0.25">
      <c r="A12" s="32" t="s">
        <v>8</v>
      </c>
      <c r="B12" s="30">
        <v>19224</v>
      </c>
      <c r="C12" s="30">
        <v>14834266.848506823</v>
      </c>
      <c r="D12" s="31">
        <v>13790</v>
      </c>
      <c r="E12" s="20"/>
      <c r="F12" s="59" t="s">
        <v>8</v>
      </c>
      <c r="G12" s="79">
        <v>16191</v>
      </c>
      <c r="H12" s="79">
        <v>11997988.113532608</v>
      </c>
      <c r="I12" s="80">
        <v>11975</v>
      </c>
      <c r="K12" s="8" t="s">
        <v>8</v>
      </c>
      <c r="L12" s="113">
        <v>0.18732629238465814</v>
      </c>
      <c r="M12" s="113">
        <v>0.23639619477328511</v>
      </c>
      <c r="N12" s="115">
        <v>0.15156576200417526</v>
      </c>
    </row>
    <row r="13" spans="1:18" ht="13.5" thickBot="1" x14ac:dyDescent="0.25">
      <c r="A13" s="32" t="s">
        <v>9</v>
      </c>
      <c r="B13" s="30">
        <v>24239</v>
      </c>
      <c r="C13" s="30">
        <v>11129299.170619983</v>
      </c>
      <c r="D13" s="31">
        <v>18939</v>
      </c>
      <c r="E13" s="20"/>
      <c r="F13" s="59" t="s">
        <v>9</v>
      </c>
      <c r="G13" s="79">
        <v>25164</v>
      </c>
      <c r="H13" s="79">
        <v>10829111.899646873</v>
      </c>
      <c r="I13" s="80">
        <v>19812</v>
      </c>
      <c r="K13" s="8" t="s">
        <v>9</v>
      </c>
      <c r="L13" s="113">
        <v>-3.6758861866157955E-2</v>
      </c>
      <c r="M13" s="113">
        <v>2.7720396072636433E-2</v>
      </c>
      <c r="N13" s="115">
        <v>-4.4064203513022426E-2</v>
      </c>
    </row>
    <row r="14" spans="1:18" ht="13.5" thickBot="1" x14ac:dyDescent="0.25">
      <c r="A14" s="32" t="s">
        <v>10</v>
      </c>
      <c r="B14" s="30">
        <v>7454</v>
      </c>
      <c r="C14" s="30">
        <v>8794445.6414212286</v>
      </c>
      <c r="D14" s="31">
        <v>4710</v>
      </c>
      <c r="E14" s="20"/>
      <c r="F14" s="59" t="s">
        <v>10</v>
      </c>
      <c r="G14" s="79">
        <v>7926</v>
      </c>
      <c r="H14" s="79">
        <v>9600745.226137761</v>
      </c>
      <c r="I14" s="80">
        <v>4367</v>
      </c>
      <c r="K14" s="8" t="s">
        <v>10</v>
      </c>
      <c r="L14" s="113">
        <v>-5.9550845319202628E-2</v>
      </c>
      <c r="M14" s="113">
        <v>-8.3983020664000541E-2</v>
      </c>
      <c r="N14" s="115">
        <v>7.8543622624227094E-2</v>
      </c>
    </row>
    <row r="15" spans="1:18" ht="13.5" thickBot="1" x14ac:dyDescent="0.25">
      <c r="A15" s="32" t="s">
        <v>11</v>
      </c>
      <c r="B15" s="30">
        <v>34652</v>
      </c>
      <c r="C15" s="30">
        <v>25665032.087402202</v>
      </c>
      <c r="D15" s="31">
        <v>24752</v>
      </c>
      <c r="E15" s="20"/>
      <c r="F15" s="59" t="s">
        <v>11</v>
      </c>
      <c r="G15" s="79">
        <v>33132</v>
      </c>
      <c r="H15" s="79">
        <v>26853021.787226148</v>
      </c>
      <c r="I15" s="80">
        <v>22553</v>
      </c>
      <c r="K15" s="8" t="s">
        <v>11</v>
      </c>
      <c r="L15" s="113">
        <v>4.5877097669926314E-2</v>
      </c>
      <c r="M15" s="113">
        <v>-4.4240447471318389E-2</v>
      </c>
      <c r="N15" s="115">
        <v>9.7503658049926889E-2</v>
      </c>
    </row>
    <row r="16" spans="1:18" ht="13.5" thickBot="1" x14ac:dyDescent="0.25">
      <c r="A16" s="33" t="s">
        <v>12</v>
      </c>
      <c r="B16" s="34">
        <v>63732</v>
      </c>
      <c r="C16" s="34">
        <v>56013087.777761802</v>
      </c>
      <c r="D16" s="35">
        <v>42591</v>
      </c>
      <c r="E16" s="20"/>
      <c r="F16" s="60" t="s">
        <v>12</v>
      </c>
      <c r="G16" s="109">
        <v>68311</v>
      </c>
      <c r="H16" s="109">
        <v>59519489.565690838</v>
      </c>
      <c r="I16" s="110">
        <v>45294</v>
      </c>
      <c r="K16" s="9" t="s">
        <v>12</v>
      </c>
      <c r="L16" s="116">
        <v>-6.7031664007260905E-2</v>
      </c>
      <c r="M16" s="116">
        <v>-5.8911825580410415E-2</v>
      </c>
      <c r="N16" s="117">
        <v>-5.9676778381242523E-2</v>
      </c>
    </row>
    <row r="17" spans="1:18" ht="13.5" thickBot="1" x14ac:dyDescent="0.25">
      <c r="B17" s="127"/>
      <c r="C17" s="127"/>
      <c r="D17" s="127"/>
      <c r="E17" s="20"/>
      <c r="F17" s="63"/>
      <c r="G17" s="136"/>
      <c r="H17" s="136"/>
      <c r="I17" s="136"/>
      <c r="L17" s="106"/>
      <c r="M17" s="106"/>
      <c r="N17" s="106"/>
    </row>
    <row r="18" spans="1:18" ht="13.5" thickBot="1" x14ac:dyDescent="0.25">
      <c r="A18" s="88" t="s">
        <v>13</v>
      </c>
      <c r="B18" s="89">
        <v>91837</v>
      </c>
      <c r="C18" s="89">
        <v>100472355.07087246</v>
      </c>
      <c r="D18" s="89">
        <v>60850</v>
      </c>
      <c r="E18" s="20"/>
      <c r="F18" s="65" t="s">
        <v>13</v>
      </c>
      <c r="G18" s="66">
        <v>91695</v>
      </c>
      <c r="H18" s="66">
        <v>96956919.101041898</v>
      </c>
      <c r="I18" s="67">
        <v>60482</v>
      </c>
      <c r="K18" s="107" t="s">
        <v>13</v>
      </c>
      <c r="L18" s="108">
        <v>1.5486122471235486E-3</v>
      </c>
      <c r="M18" s="108">
        <v>3.6257711181674424E-2</v>
      </c>
      <c r="N18" s="120">
        <v>6.0844548791376685E-3</v>
      </c>
    </row>
    <row r="19" spans="1:18" ht="13.5" thickBot="1" x14ac:dyDescent="0.25">
      <c r="A19" s="38" t="s">
        <v>14</v>
      </c>
      <c r="B19" s="128">
        <v>6097</v>
      </c>
      <c r="C19" s="128">
        <v>9999491.9399517812</v>
      </c>
      <c r="D19" s="129">
        <v>2701</v>
      </c>
      <c r="E19" s="20"/>
      <c r="F19" s="68" t="s">
        <v>14</v>
      </c>
      <c r="G19" s="132">
        <v>4884</v>
      </c>
      <c r="H19" s="132">
        <v>7872054.3402864076</v>
      </c>
      <c r="I19" s="133">
        <v>2052</v>
      </c>
      <c r="K19" s="10" t="s">
        <v>14</v>
      </c>
      <c r="L19" s="137">
        <v>0.24836199836199846</v>
      </c>
      <c r="M19" s="137">
        <v>0.27025189457571397</v>
      </c>
      <c r="N19" s="137">
        <v>0.31627680311890849</v>
      </c>
    </row>
    <row r="20" spans="1:18" ht="13.5" thickBot="1" x14ac:dyDescent="0.25">
      <c r="A20" s="39" t="s">
        <v>15</v>
      </c>
      <c r="B20" s="128">
        <v>7757</v>
      </c>
      <c r="C20" s="128">
        <v>6816549.5800000001</v>
      </c>
      <c r="D20" s="129">
        <v>6054</v>
      </c>
      <c r="E20" s="20"/>
      <c r="F20" s="68" t="s">
        <v>15</v>
      </c>
      <c r="G20" s="132">
        <v>7085</v>
      </c>
      <c r="H20" s="132">
        <v>6493134.2600000007</v>
      </c>
      <c r="I20" s="133">
        <v>5604</v>
      </c>
      <c r="K20" s="11" t="s">
        <v>15</v>
      </c>
      <c r="L20" s="137">
        <v>9.4848270995059991E-2</v>
      </c>
      <c r="M20" s="137">
        <v>4.9808814518490951E-2</v>
      </c>
      <c r="N20" s="137">
        <v>8.0299785867237627E-2</v>
      </c>
    </row>
    <row r="21" spans="1:18" ht="13.5" thickBot="1" x14ac:dyDescent="0.25">
      <c r="A21" s="40" t="s">
        <v>16</v>
      </c>
      <c r="B21" s="130">
        <v>77983</v>
      </c>
      <c r="C21" s="130">
        <v>83656313.550920665</v>
      </c>
      <c r="D21" s="131">
        <v>52095</v>
      </c>
      <c r="E21" s="20"/>
      <c r="F21" s="69" t="s">
        <v>16</v>
      </c>
      <c r="G21" s="134">
        <v>79726</v>
      </c>
      <c r="H21" s="134">
        <v>82591730.500755489</v>
      </c>
      <c r="I21" s="135">
        <v>52826</v>
      </c>
      <c r="K21" s="12" t="s">
        <v>16</v>
      </c>
      <c r="L21" s="138">
        <v>-2.1862378646865466E-2</v>
      </c>
      <c r="M21" s="138">
        <v>1.2889705103774851E-2</v>
      </c>
      <c r="N21" s="138">
        <v>-1.3837882860712525E-2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27593</v>
      </c>
      <c r="C23" s="85">
        <v>33160348.678820908</v>
      </c>
      <c r="D23" s="85">
        <v>17373</v>
      </c>
      <c r="E23" s="20"/>
      <c r="F23" s="54" t="s">
        <v>17</v>
      </c>
      <c r="G23" s="51">
        <v>29283</v>
      </c>
      <c r="H23" s="51">
        <v>37006107.346683249</v>
      </c>
      <c r="I23" s="55">
        <v>17639</v>
      </c>
      <c r="K23" s="101" t="s">
        <v>17</v>
      </c>
      <c r="L23" s="99">
        <v>-5.7712666051975559E-2</v>
      </c>
      <c r="M23" s="99">
        <v>-0.10392226969008744</v>
      </c>
      <c r="N23" s="99">
        <v>-1.508021996711828E-2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27593</v>
      </c>
      <c r="C24" s="34">
        <v>33160348.678820908</v>
      </c>
      <c r="D24" s="35">
        <v>17373</v>
      </c>
      <c r="E24" s="20"/>
      <c r="F24" s="71" t="s">
        <v>18</v>
      </c>
      <c r="G24" s="61">
        <v>29283</v>
      </c>
      <c r="H24" s="61">
        <v>37006107.346683249</v>
      </c>
      <c r="I24" s="62">
        <v>17639</v>
      </c>
      <c r="K24" s="13" t="s">
        <v>18</v>
      </c>
      <c r="L24" s="104">
        <v>-5.7712666051975559E-2</v>
      </c>
      <c r="M24" s="104">
        <v>-0.10392226969008744</v>
      </c>
      <c r="N24" s="105">
        <v>-1.508021996711828E-2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16191</v>
      </c>
      <c r="C26" s="85">
        <v>8101434.0375862718</v>
      </c>
      <c r="D26" s="85">
        <v>14398</v>
      </c>
      <c r="E26" s="20"/>
      <c r="F26" s="50" t="s">
        <v>19</v>
      </c>
      <c r="G26" s="51">
        <v>16432</v>
      </c>
      <c r="H26" s="51">
        <v>7965331.994637697</v>
      </c>
      <c r="I26" s="55">
        <v>14225</v>
      </c>
      <c r="K26" s="98" t="s">
        <v>19</v>
      </c>
      <c r="L26" s="99">
        <v>-1.4666504381694256E-2</v>
      </c>
      <c r="M26" s="99">
        <v>1.7086801032298427E-2</v>
      </c>
      <c r="N26" s="99">
        <v>1.2161687170474611E-2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16191</v>
      </c>
      <c r="C27" s="34">
        <v>8101434.0375862718</v>
      </c>
      <c r="D27" s="35">
        <v>14398</v>
      </c>
      <c r="E27" s="20"/>
      <c r="F27" s="72" t="s">
        <v>20</v>
      </c>
      <c r="G27" s="61">
        <v>16432</v>
      </c>
      <c r="H27" s="61">
        <v>7965331.994637697</v>
      </c>
      <c r="I27" s="62">
        <v>14225</v>
      </c>
      <c r="K27" s="14" t="s">
        <v>20</v>
      </c>
      <c r="L27" s="104">
        <v>-1.4666504381694256E-2</v>
      </c>
      <c r="M27" s="104">
        <v>1.7086801032298427E-2</v>
      </c>
      <c r="N27" s="105">
        <v>1.2161687170474611E-2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85064</v>
      </c>
      <c r="C29" s="85">
        <v>46945133.576887272</v>
      </c>
      <c r="D29" s="85">
        <v>65901</v>
      </c>
      <c r="E29" s="20"/>
      <c r="F29" s="50" t="s">
        <v>21</v>
      </c>
      <c r="G29" s="51">
        <v>82518</v>
      </c>
      <c r="H29" s="51">
        <v>46755035.672179468</v>
      </c>
      <c r="I29" s="55">
        <v>63019</v>
      </c>
      <c r="K29" s="98" t="s">
        <v>21</v>
      </c>
      <c r="L29" s="99">
        <v>3.0853874306211893E-2</v>
      </c>
      <c r="M29" s="99">
        <v>4.0658273911000631E-3</v>
      </c>
      <c r="N29" s="99">
        <v>4.5732239483330384E-2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36778</v>
      </c>
      <c r="C30" s="30">
        <v>21699221.106829625</v>
      </c>
      <c r="D30" s="31">
        <v>28375</v>
      </c>
      <c r="E30" s="20"/>
      <c r="F30" s="73" t="s">
        <v>22</v>
      </c>
      <c r="G30" s="57">
        <v>36217</v>
      </c>
      <c r="H30" s="57">
        <v>22629409.543240726</v>
      </c>
      <c r="I30" s="58">
        <v>27093</v>
      </c>
      <c r="K30" s="15" t="s">
        <v>22</v>
      </c>
      <c r="L30" s="102">
        <v>1.5489963276914098E-2</v>
      </c>
      <c r="M30" s="102">
        <v>-4.1105289761700581E-2</v>
      </c>
      <c r="N30" s="103">
        <v>4.7318495552356676E-2</v>
      </c>
    </row>
    <row r="31" spans="1:18" ht="13.5" thickBot="1" x14ac:dyDescent="0.25">
      <c r="A31" s="94" t="s">
        <v>23</v>
      </c>
      <c r="B31" s="34">
        <v>48286</v>
      </c>
      <c r="C31" s="34">
        <v>25245912.470057648</v>
      </c>
      <c r="D31" s="35">
        <v>37526</v>
      </c>
      <c r="E31" s="20"/>
      <c r="F31" s="73" t="s">
        <v>23</v>
      </c>
      <c r="G31" s="74">
        <v>46301</v>
      </c>
      <c r="H31" s="74">
        <v>24125626.128938742</v>
      </c>
      <c r="I31" s="75">
        <v>35926</v>
      </c>
      <c r="K31" s="16" t="s">
        <v>23</v>
      </c>
      <c r="L31" s="104">
        <v>4.2871644240945139E-2</v>
      </c>
      <c r="M31" s="104">
        <v>4.6435534362157638E-2</v>
      </c>
      <c r="N31" s="105">
        <v>4.453599064744207E-2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57962</v>
      </c>
      <c r="C33" s="85">
        <v>51826457.522689827</v>
      </c>
      <c r="D33" s="85">
        <v>39651</v>
      </c>
      <c r="E33" s="20"/>
      <c r="F33" s="54" t="s">
        <v>24</v>
      </c>
      <c r="G33" s="51">
        <v>52693</v>
      </c>
      <c r="H33" s="51">
        <v>48225056.685202479</v>
      </c>
      <c r="I33" s="55">
        <v>34831</v>
      </c>
      <c r="K33" s="101" t="s">
        <v>24</v>
      </c>
      <c r="L33" s="99">
        <v>9.9994306644146214E-2</v>
      </c>
      <c r="M33" s="99">
        <v>7.4679037932420034E-2</v>
      </c>
      <c r="N33" s="99">
        <v>0.13838247538112602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57962</v>
      </c>
      <c r="C34" s="34">
        <v>51826457.522689827</v>
      </c>
      <c r="D34" s="35">
        <v>39651</v>
      </c>
      <c r="E34" s="20"/>
      <c r="F34" s="71" t="s">
        <v>25</v>
      </c>
      <c r="G34" s="61">
        <v>52693</v>
      </c>
      <c r="H34" s="61">
        <v>48225056.685202479</v>
      </c>
      <c r="I34" s="62">
        <v>34831</v>
      </c>
      <c r="K34" s="13" t="s">
        <v>25</v>
      </c>
      <c r="L34" s="104">
        <v>9.9994306644146214E-2</v>
      </c>
      <c r="M34" s="104">
        <v>7.4679037932420034E-2</v>
      </c>
      <c r="N34" s="105">
        <v>0.13838247538112602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78757</v>
      </c>
      <c r="C36" s="85">
        <v>83989518.112953231</v>
      </c>
      <c r="D36" s="85">
        <v>54461</v>
      </c>
      <c r="E36" s="20"/>
      <c r="F36" s="50" t="s">
        <v>26</v>
      </c>
      <c r="G36" s="51">
        <v>80813</v>
      </c>
      <c r="H36" s="51">
        <v>83585566.239755809</v>
      </c>
      <c r="I36" s="55">
        <v>56319</v>
      </c>
      <c r="K36" s="98" t="s">
        <v>26</v>
      </c>
      <c r="L36" s="99">
        <v>-2.5441451251655089E-2</v>
      </c>
      <c r="M36" s="99">
        <v>4.8327946004305122E-3</v>
      </c>
      <c r="N36" s="114">
        <v>-3.2990642589534658E-2</v>
      </c>
    </row>
    <row r="37" spans="1:18" ht="13.5" thickBot="1" x14ac:dyDescent="0.25">
      <c r="A37" s="38" t="s">
        <v>27</v>
      </c>
      <c r="B37" s="34">
        <v>6450</v>
      </c>
      <c r="C37" s="34">
        <v>7144627.8453189125</v>
      </c>
      <c r="D37" s="34">
        <v>3969</v>
      </c>
      <c r="E37" s="20"/>
      <c r="F37" s="73" t="s">
        <v>27</v>
      </c>
      <c r="G37" s="112">
        <v>6979</v>
      </c>
      <c r="H37" s="112">
        <v>8597442.6754943784</v>
      </c>
      <c r="I37" s="112">
        <v>3906</v>
      </c>
      <c r="K37" s="10" t="s">
        <v>27</v>
      </c>
      <c r="L37" s="102">
        <v>-7.5798825046568319E-2</v>
      </c>
      <c r="M37" s="102">
        <v>-0.16898220610606451</v>
      </c>
      <c r="N37" s="103">
        <v>1.6129032258064502E-2</v>
      </c>
    </row>
    <row r="38" spans="1:18" ht="13.5" thickBot="1" x14ac:dyDescent="0.25">
      <c r="A38" s="39" t="s">
        <v>28</v>
      </c>
      <c r="B38" s="34">
        <v>7774</v>
      </c>
      <c r="C38" s="34">
        <v>10723655.41412303</v>
      </c>
      <c r="D38" s="34">
        <v>3731</v>
      </c>
      <c r="E38" s="20"/>
      <c r="F38" s="68" t="s">
        <v>28</v>
      </c>
      <c r="G38" s="112">
        <v>6867</v>
      </c>
      <c r="H38" s="112">
        <v>10148237.751021108</v>
      </c>
      <c r="I38" s="112">
        <v>2962</v>
      </c>
      <c r="K38" s="11" t="s">
        <v>28</v>
      </c>
      <c r="L38" s="113">
        <v>0.13208096694335225</v>
      </c>
      <c r="M38" s="113">
        <v>5.6701239882168242E-2</v>
      </c>
      <c r="N38" s="115">
        <v>0.25962187711006068</v>
      </c>
    </row>
    <row r="39" spans="1:18" ht="13.5" thickBot="1" x14ac:dyDescent="0.25">
      <c r="A39" s="39" t="s">
        <v>29</v>
      </c>
      <c r="B39" s="34">
        <v>6026</v>
      </c>
      <c r="C39" s="34">
        <v>7156113.7818936976</v>
      </c>
      <c r="D39" s="34">
        <v>4113</v>
      </c>
      <c r="E39" s="20"/>
      <c r="F39" s="68" t="s">
        <v>29</v>
      </c>
      <c r="G39" s="112">
        <v>5595</v>
      </c>
      <c r="H39" s="112">
        <v>7035306.7439789157</v>
      </c>
      <c r="I39" s="112">
        <v>3615</v>
      </c>
      <c r="K39" s="11" t="s">
        <v>29</v>
      </c>
      <c r="L39" s="113">
        <v>7.7033065236818521E-2</v>
      </c>
      <c r="M39" s="113">
        <v>1.7171538116397489E-2</v>
      </c>
      <c r="N39" s="115">
        <v>0.13775933609958502</v>
      </c>
    </row>
    <row r="40" spans="1:18" ht="13.5" thickBot="1" x14ac:dyDescent="0.25">
      <c r="A40" s="39" t="s">
        <v>30</v>
      </c>
      <c r="B40" s="34">
        <v>37525</v>
      </c>
      <c r="C40" s="34">
        <v>37723357.428853996</v>
      </c>
      <c r="D40" s="34">
        <v>28265</v>
      </c>
      <c r="E40" s="20"/>
      <c r="F40" s="68" t="s">
        <v>30</v>
      </c>
      <c r="G40" s="112">
        <v>43057</v>
      </c>
      <c r="H40" s="112">
        <v>40008801.776648626</v>
      </c>
      <c r="I40" s="112">
        <v>32609</v>
      </c>
      <c r="K40" s="11" t="s">
        <v>30</v>
      </c>
      <c r="L40" s="113">
        <v>-0.12848085096499984</v>
      </c>
      <c r="M40" s="113">
        <v>-5.7123538979078958E-2</v>
      </c>
      <c r="N40" s="115">
        <v>-0.13321475666227112</v>
      </c>
    </row>
    <row r="41" spans="1:18" ht="13.5" thickBot="1" x14ac:dyDescent="0.25">
      <c r="A41" s="40" t="s">
        <v>31</v>
      </c>
      <c r="B41" s="34">
        <v>20982</v>
      </c>
      <c r="C41" s="34">
        <v>21241763.6427636</v>
      </c>
      <c r="D41" s="34">
        <v>14383</v>
      </c>
      <c r="E41" s="20"/>
      <c r="F41" s="69" t="s">
        <v>31</v>
      </c>
      <c r="G41" s="112">
        <v>18315</v>
      </c>
      <c r="H41" s="112">
        <v>17795777.292612776</v>
      </c>
      <c r="I41" s="112">
        <v>13227</v>
      </c>
      <c r="K41" s="12" t="s">
        <v>31</v>
      </c>
      <c r="L41" s="118">
        <v>0.14561834561834552</v>
      </c>
      <c r="M41" s="118">
        <v>0.19364067629579118</v>
      </c>
      <c r="N41" s="119">
        <v>8.7396991003250823E-2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135327</v>
      </c>
      <c r="C43" s="85">
        <v>123689453.69563524</v>
      </c>
      <c r="D43" s="85">
        <v>96076</v>
      </c>
      <c r="E43" s="20"/>
      <c r="F43" s="50" t="s">
        <v>32</v>
      </c>
      <c r="G43" s="51">
        <v>133030</v>
      </c>
      <c r="H43" s="51">
        <v>128689114.9389493</v>
      </c>
      <c r="I43" s="55">
        <v>94370</v>
      </c>
      <c r="K43" s="98" t="s">
        <v>32</v>
      </c>
      <c r="L43" s="99">
        <v>1.7266781928888308E-2</v>
      </c>
      <c r="M43" s="99">
        <v>-3.8850692583330959E-2</v>
      </c>
      <c r="N43" s="99">
        <v>1.8077778955176482E-2</v>
      </c>
    </row>
    <row r="44" spans="1:18" ht="13.5" thickBot="1" x14ac:dyDescent="0.25">
      <c r="A44" s="38" t="s">
        <v>33</v>
      </c>
      <c r="B44" s="30">
        <v>6523</v>
      </c>
      <c r="C44" s="30">
        <v>4576187.3736000005</v>
      </c>
      <c r="D44" s="31">
        <v>5275</v>
      </c>
      <c r="E44" s="20"/>
      <c r="F44" s="76" t="s">
        <v>33</v>
      </c>
      <c r="G44" s="112">
        <v>5494</v>
      </c>
      <c r="H44" s="112">
        <v>3821335.9560000002</v>
      </c>
      <c r="I44" s="158">
        <v>4358</v>
      </c>
      <c r="K44" s="10" t="s">
        <v>33</v>
      </c>
      <c r="L44" s="102">
        <v>0.18729523116126678</v>
      </c>
      <c r="M44" s="102">
        <v>0.19753599952780498</v>
      </c>
      <c r="N44" s="103">
        <v>0.21041762276273523</v>
      </c>
    </row>
    <row r="45" spans="1:18" ht="13.5" thickBot="1" x14ac:dyDescent="0.25">
      <c r="A45" s="39" t="s">
        <v>34</v>
      </c>
      <c r="B45" s="30">
        <v>18816</v>
      </c>
      <c r="C45" s="30">
        <v>22797842.876795061</v>
      </c>
      <c r="D45" s="31">
        <v>13005</v>
      </c>
      <c r="E45" s="20"/>
      <c r="F45" s="77" t="s">
        <v>34</v>
      </c>
      <c r="G45" s="112">
        <v>21569</v>
      </c>
      <c r="H45" s="112">
        <v>28091175.7216345</v>
      </c>
      <c r="I45" s="158">
        <v>14284</v>
      </c>
      <c r="K45" s="11" t="s">
        <v>34</v>
      </c>
      <c r="L45" s="113">
        <v>-0.12763688627196434</v>
      </c>
      <c r="M45" s="113">
        <v>-0.1884340085047691</v>
      </c>
      <c r="N45" s="115">
        <v>-8.9540744889386681E-2</v>
      </c>
    </row>
    <row r="46" spans="1:18" ht="13.5" thickBot="1" x14ac:dyDescent="0.25">
      <c r="A46" s="39" t="s">
        <v>35</v>
      </c>
      <c r="B46" s="30">
        <v>6212</v>
      </c>
      <c r="C46" s="30">
        <v>4345214.6856820025</v>
      </c>
      <c r="D46" s="31">
        <v>4642</v>
      </c>
      <c r="E46" s="20"/>
      <c r="F46" s="77" t="s">
        <v>35</v>
      </c>
      <c r="G46" s="112">
        <v>6242</v>
      </c>
      <c r="H46" s="112">
        <v>5197123.0414566444</v>
      </c>
      <c r="I46" s="158">
        <v>4634</v>
      </c>
      <c r="K46" s="11" t="s">
        <v>35</v>
      </c>
      <c r="L46" s="113">
        <v>-4.806151874399256E-3</v>
      </c>
      <c r="M46" s="113">
        <v>-0.16391922011064608</v>
      </c>
      <c r="N46" s="115">
        <v>1.7263703064307467E-3</v>
      </c>
    </row>
    <row r="47" spans="1:18" ht="13.5" thickBot="1" x14ac:dyDescent="0.25">
      <c r="A47" s="39" t="s">
        <v>36</v>
      </c>
      <c r="B47" s="30">
        <v>34968</v>
      </c>
      <c r="C47" s="30">
        <v>31068163.798518807</v>
      </c>
      <c r="D47" s="31">
        <v>24139</v>
      </c>
      <c r="E47" s="20"/>
      <c r="F47" s="77" t="s">
        <v>36</v>
      </c>
      <c r="G47" s="112">
        <v>29353</v>
      </c>
      <c r="H47" s="112">
        <v>29673852.750375908</v>
      </c>
      <c r="I47" s="158">
        <v>21392</v>
      </c>
      <c r="K47" s="11" t="s">
        <v>36</v>
      </c>
      <c r="L47" s="113">
        <v>0.1912922018192349</v>
      </c>
      <c r="M47" s="113">
        <v>4.6987867058322363E-2</v>
      </c>
      <c r="N47" s="115">
        <v>0.12841249065071048</v>
      </c>
    </row>
    <row r="48" spans="1:18" ht="13.5" thickBot="1" x14ac:dyDescent="0.25">
      <c r="A48" s="39" t="s">
        <v>37</v>
      </c>
      <c r="B48" s="30">
        <v>8367</v>
      </c>
      <c r="C48" s="30">
        <v>8528652.6619810071</v>
      </c>
      <c r="D48" s="31">
        <v>5069</v>
      </c>
      <c r="E48" s="20"/>
      <c r="F48" s="77" t="s">
        <v>37</v>
      </c>
      <c r="G48" s="112">
        <v>9489</v>
      </c>
      <c r="H48" s="112">
        <v>9984864.2667800207</v>
      </c>
      <c r="I48" s="158">
        <v>5302</v>
      </c>
      <c r="K48" s="11" t="s">
        <v>37</v>
      </c>
      <c r="L48" s="113">
        <v>-0.11824217515017388</v>
      </c>
      <c r="M48" s="113">
        <v>-0.14584190289335019</v>
      </c>
      <c r="N48" s="115">
        <v>-4.3945680875141502E-2</v>
      </c>
    </row>
    <row r="49" spans="1:20" ht="13.5" thickBot="1" x14ac:dyDescent="0.25">
      <c r="A49" s="39" t="s">
        <v>38</v>
      </c>
      <c r="B49" s="30">
        <v>13596</v>
      </c>
      <c r="C49" s="30">
        <v>9272974.0122172777</v>
      </c>
      <c r="D49" s="31">
        <v>11019</v>
      </c>
      <c r="E49" s="20"/>
      <c r="F49" s="77" t="s">
        <v>38</v>
      </c>
      <c r="G49" s="112">
        <v>14221</v>
      </c>
      <c r="H49" s="112">
        <v>10080627.871930255</v>
      </c>
      <c r="I49" s="158">
        <v>11522</v>
      </c>
      <c r="K49" s="11" t="s">
        <v>38</v>
      </c>
      <c r="L49" s="113">
        <v>-4.3949089374868189E-2</v>
      </c>
      <c r="M49" s="113">
        <v>-8.0119400296672749E-2</v>
      </c>
      <c r="N49" s="115">
        <v>-4.3655615344558196E-2</v>
      </c>
    </row>
    <row r="50" spans="1:20" ht="13.5" thickBot="1" x14ac:dyDescent="0.25">
      <c r="A50" s="39" t="s">
        <v>39</v>
      </c>
      <c r="B50" s="30">
        <v>3109</v>
      </c>
      <c r="C50" s="30">
        <v>5367785.5201149052</v>
      </c>
      <c r="D50" s="31">
        <v>1619</v>
      </c>
      <c r="E50" s="20"/>
      <c r="F50" s="77" t="s">
        <v>39</v>
      </c>
      <c r="G50" s="112">
        <v>3195</v>
      </c>
      <c r="H50" s="112">
        <v>4699260.3195133917</v>
      </c>
      <c r="I50" s="158">
        <v>1855</v>
      </c>
      <c r="K50" s="11" t="s">
        <v>39</v>
      </c>
      <c r="L50" s="113">
        <v>-2.6917057902973385E-2</v>
      </c>
      <c r="M50" s="113">
        <v>0.14226179337746059</v>
      </c>
      <c r="N50" s="115">
        <v>-0.12722371967654988</v>
      </c>
    </row>
    <row r="51" spans="1:20" ht="13.5" thickBot="1" x14ac:dyDescent="0.25">
      <c r="A51" s="39" t="s">
        <v>40</v>
      </c>
      <c r="B51" s="30">
        <v>37397</v>
      </c>
      <c r="C51" s="30">
        <v>31880272.864226192</v>
      </c>
      <c r="D51" s="31">
        <v>26531</v>
      </c>
      <c r="E51" s="20"/>
      <c r="F51" s="77" t="s">
        <v>40</v>
      </c>
      <c r="G51" s="112">
        <v>36850</v>
      </c>
      <c r="H51" s="112">
        <v>31597462.211258583</v>
      </c>
      <c r="I51" s="158">
        <v>25893</v>
      </c>
      <c r="K51" s="11" t="s">
        <v>40</v>
      </c>
      <c r="L51" s="113">
        <v>1.4843962008141087E-2</v>
      </c>
      <c r="M51" s="113">
        <v>8.9504230142520846E-3</v>
      </c>
      <c r="N51" s="115">
        <v>2.4639864055922445E-2</v>
      </c>
    </row>
    <row r="52" spans="1:20" ht="13.5" thickBot="1" x14ac:dyDescent="0.25">
      <c r="A52" s="40" t="s">
        <v>41</v>
      </c>
      <c r="B52" s="34">
        <v>6339</v>
      </c>
      <c r="C52" s="34">
        <v>5852359.9024999999</v>
      </c>
      <c r="D52" s="35">
        <v>4777</v>
      </c>
      <c r="E52" s="20"/>
      <c r="F52" s="78" t="s">
        <v>41</v>
      </c>
      <c r="G52" s="161">
        <v>6617</v>
      </c>
      <c r="H52" s="161">
        <v>5543412.7999999998</v>
      </c>
      <c r="I52" s="162">
        <v>5130</v>
      </c>
      <c r="K52" s="12" t="s">
        <v>41</v>
      </c>
      <c r="L52" s="118">
        <v>-4.2012996826356397E-2</v>
      </c>
      <c r="M52" s="118">
        <v>5.5732292298347419E-2</v>
      </c>
      <c r="N52" s="119">
        <v>-6.8810916179337211E-2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418352</v>
      </c>
      <c r="C54" s="85">
        <v>480547714.25736904</v>
      </c>
      <c r="D54" s="85">
        <v>278658</v>
      </c>
      <c r="E54" s="20"/>
      <c r="F54" s="50" t="s">
        <v>42</v>
      </c>
      <c r="G54" s="51">
        <v>419198</v>
      </c>
      <c r="H54" s="51">
        <v>506186303.07578111</v>
      </c>
      <c r="I54" s="55">
        <v>261537</v>
      </c>
      <c r="K54" s="98" t="s">
        <v>42</v>
      </c>
      <c r="L54" s="99">
        <v>-2.0181393995200025E-3</v>
      </c>
      <c r="M54" s="99">
        <v>-5.0650498961789747E-2</v>
      </c>
      <c r="N54" s="99">
        <v>6.5463012881542548E-2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335490</v>
      </c>
      <c r="C55" s="30">
        <v>386973315.83432209</v>
      </c>
      <c r="D55" s="31">
        <v>225360</v>
      </c>
      <c r="E55" s="20"/>
      <c r="F55" s="73" t="s">
        <v>43</v>
      </c>
      <c r="G55" s="57">
        <v>339677</v>
      </c>
      <c r="H55" s="57">
        <v>417287421.68928349</v>
      </c>
      <c r="I55" s="58">
        <v>212238</v>
      </c>
      <c r="K55" s="10" t="s">
        <v>43</v>
      </c>
      <c r="L55" s="102">
        <v>-1.2326415977531591E-2</v>
      </c>
      <c r="M55" s="102">
        <v>-7.2645625723014473E-2</v>
      </c>
      <c r="N55" s="103">
        <v>6.1826817063862283E-2</v>
      </c>
      <c r="R55" s="6"/>
      <c r="S55" s="6"/>
      <c r="T55" s="6"/>
    </row>
    <row r="56" spans="1:20" ht="13.5" thickBot="1" x14ac:dyDescent="0.25">
      <c r="A56" s="39" t="s">
        <v>44</v>
      </c>
      <c r="B56" s="30">
        <v>21706</v>
      </c>
      <c r="C56" s="30">
        <v>22793247.104898375</v>
      </c>
      <c r="D56" s="31">
        <v>15168</v>
      </c>
      <c r="E56" s="20"/>
      <c r="F56" s="68" t="s">
        <v>44</v>
      </c>
      <c r="G56" s="79">
        <v>20420</v>
      </c>
      <c r="H56" s="79">
        <v>21033850.045034569</v>
      </c>
      <c r="I56" s="80">
        <v>14011</v>
      </c>
      <c r="K56" s="11" t="s">
        <v>44</v>
      </c>
      <c r="L56" s="102">
        <v>6.2977473065621847E-2</v>
      </c>
      <c r="M56" s="102">
        <v>8.3645982837038613E-2</v>
      </c>
      <c r="N56" s="103">
        <v>8.2577974448647451E-2</v>
      </c>
      <c r="R56" s="6"/>
      <c r="S56" s="6"/>
      <c r="T56" s="6"/>
    </row>
    <row r="57" spans="1:20" ht="13.5" thickBot="1" x14ac:dyDescent="0.25">
      <c r="A57" s="39" t="s">
        <v>45</v>
      </c>
      <c r="B57" s="30">
        <v>14016</v>
      </c>
      <c r="C57" s="30">
        <v>17970601.058482118</v>
      </c>
      <c r="D57" s="31">
        <v>7200</v>
      </c>
      <c r="E57" s="20"/>
      <c r="F57" s="68" t="s">
        <v>45</v>
      </c>
      <c r="G57" s="79">
        <v>15609</v>
      </c>
      <c r="H57" s="79">
        <v>18182455.799418751</v>
      </c>
      <c r="I57" s="80">
        <v>8010</v>
      </c>
      <c r="K57" s="11" t="s">
        <v>45</v>
      </c>
      <c r="L57" s="102">
        <v>-0.10205650586200266</v>
      </c>
      <c r="M57" s="102">
        <v>-1.1651602141851791E-2</v>
      </c>
      <c r="N57" s="103">
        <v>-0.101123595505618</v>
      </c>
      <c r="R57" s="6"/>
      <c r="S57" s="6"/>
      <c r="T57" s="6"/>
    </row>
    <row r="58" spans="1:20" ht="13.5" thickBot="1" x14ac:dyDescent="0.25">
      <c r="A58" s="40" t="s">
        <v>46</v>
      </c>
      <c r="B58" s="34">
        <v>47140</v>
      </c>
      <c r="C58" s="34">
        <v>52810550.259666458</v>
      </c>
      <c r="D58" s="35">
        <v>30930</v>
      </c>
      <c r="E58" s="20"/>
      <c r="F58" s="69" t="s">
        <v>46</v>
      </c>
      <c r="G58" s="74">
        <v>43492</v>
      </c>
      <c r="H58" s="74">
        <v>49682575.542044282</v>
      </c>
      <c r="I58" s="75">
        <v>27278</v>
      </c>
      <c r="K58" s="12" t="s">
        <v>46</v>
      </c>
      <c r="L58" s="104">
        <v>8.3877494711671163E-2</v>
      </c>
      <c r="M58" s="104">
        <v>6.2959190088184958E-2</v>
      </c>
      <c r="N58" s="105">
        <v>0.13388078304861062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209251</v>
      </c>
      <c r="C60" s="85">
        <v>166864434.71096092</v>
      </c>
      <c r="D60" s="85">
        <v>154719</v>
      </c>
      <c r="E60" s="20"/>
      <c r="F60" s="50" t="s">
        <v>47</v>
      </c>
      <c r="G60" s="51">
        <v>214655</v>
      </c>
      <c r="H60" s="51">
        <v>167632809.91781139</v>
      </c>
      <c r="I60" s="55">
        <v>157053</v>
      </c>
      <c r="K60" s="98" t="s">
        <v>47</v>
      </c>
      <c r="L60" s="99">
        <v>-2.517528126528612E-2</v>
      </c>
      <c r="M60" s="99">
        <v>-4.5836802904347662E-3</v>
      </c>
      <c r="N60" s="99">
        <v>-1.4861225191495908E-2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30382</v>
      </c>
      <c r="C61" s="30">
        <v>23426772.556843814</v>
      </c>
      <c r="D61" s="31">
        <v>24371</v>
      </c>
      <c r="E61" s="20"/>
      <c r="F61" s="73" t="s">
        <v>48</v>
      </c>
      <c r="G61" s="57">
        <v>28766</v>
      </c>
      <c r="H61" s="57">
        <v>21993049.279307313</v>
      </c>
      <c r="I61" s="58">
        <v>21143</v>
      </c>
      <c r="K61" s="10" t="s">
        <v>48</v>
      </c>
      <c r="L61" s="102">
        <v>5.6177431690189739E-2</v>
      </c>
      <c r="M61" s="102">
        <v>6.5189836085415065E-2</v>
      </c>
      <c r="N61" s="103">
        <v>0.15267464409024267</v>
      </c>
    </row>
    <row r="62" spans="1:20" ht="13.5" thickBot="1" x14ac:dyDescent="0.25">
      <c r="A62" s="39" t="s">
        <v>49</v>
      </c>
      <c r="B62" s="30">
        <v>20083</v>
      </c>
      <c r="C62" s="30">
        <v>25813342.274121881</v>
      </c>
      <c r="D62" s="31">
        <v>8955</v>
      </c>
      <c r="E62" s="20"/>
      <c r="F62" s="68" t="s">
        <v>49</v>
      </c>
      <c r="G62" s="79">
        <v>23845</v>
      </c>
      <c r="H62" s="79">
        <v>31547239.336197298</v>
      </c>
      <c r="I62" s="80">
        <v>11098</v>
      </c>
      <c r="K62" s="11" t="s">
        <v>49</v>
      </c>
      <c r="L62" s="102">
        <v>-0.15776892430278888</v>
      </c>
      <c r="M62" s="102">
        <v>-0.18175590583282342</v>
      </c>
      <c r="N62" s="103">
        <v>-0.19309785546945391</v>
      </c>
    </row>
    <row r="63" spans="1:20" ht="13.5" thickBot="1" x14ac:dyDescent="0.25">
      <c r="A63" s="40" t="s">
        <v>50</v>
      </c>
      <c r="B63" s="34">
        <v>158786</v>
      </c>
      <c r="C63" s="34">
        <v>117624319.87999524</v>
      </c>
      <c r="D63" s="35">
        <v>121393</v>
      </c>
      <c r="E63" s="20"/>
      <c r="F63" s="69" t="s">
        <v>50</v>
      </c>
      <c r="G63" s="74">
        <v>162044</v>
      </c>
      <c r="H63" s="74">
        <v>114092521.30230677</v>
      </c>
      <c r="I63" s="75">
        <v>124812</v>
      </c>
      <c r="K63" s="12" t="s">
        <v>50</v>
      </c>
      <c r="L63" s="104">
        <v>-2.0105650317197798E-2</v>
      </c>
      <c r="M63" s="104">
        <v>3.0955566038639803E-2</v>
      </c>
      <c r="N63" s="105">
        <v>-2.7393199371855248E-2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12352</v>
      </c>
      <c r="C65" s="85">
        <v>12006726.177780591</v>
      </c>
      <c r="D65" s="85">
        <v>6978</v>
      </c>
      <c r="E65" s="20"/>
      <c r="F65" s="50" t="s">
        <v>51</v>
      </c>
      <c r="G65" s="51">
        <v>11190</v>
      </c>
      <c r="H65" s="51">
        <v>11383950.355364181</v>
      </c>
      <c r="I65" s="55">
        <v>6460</v>
      </c>
      <c r="K65" s="98" t="s">
        <v>51</v>
      </c>
      <c r="L65" s="99">
        <v>0.10384271671134937</v>
      </c>
      <c r="M65" s="99">
        <v>5.4706477362926442E-2</v>
      </c>
      <c r="N65" s="99">
        <v>8.0185758513931837E-2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6864</v>
      </c>
      <c r="C66" s="30">
        <v>6712029.5735172257</v>
      </c>
      <c r="D66" s="31">
        <v>3374</v>
      </c>
      <c r="E66" s="20"/>
      <c r="F66" s="73" t="s">
        <v>52</v>
      </c>
      <c r="G66" s="57">
        <v>6261</v>
      </c>
      <c r="H66" s="57">
        <v>6529190.8962487699</v>
      </c>
      <c r="I66" s="58">
        <v>3112</v>
      </c>
      <c r="K66" s="10" t="s">
        <v>52</v>
      </c>
      <c r="L66" s="102">
        <v>9.6310493531384767E-2</v>
      </c>
      <c r="M66" s="102">
        <v>2.8003267200152226E-2</v>
      </c>
      <c r="N66" s="103">
        <v>8.4190231362467838E-2</v>
      </c>
    </row>
    <row r="67" spans="1:18" ht="13.5" thickBot="1" x14ac:dyDescent="0.25">
      <c r="A67" s="40" t="s">
        <v>53</v>
      </c>
      <c r="B67" s="34">
        <v>5488</v>
      </c>
      <c r="C67" s="34">
        <v>5294696.6042633643</v>
      </c>
      <c r="D67" s="35">
        <v>3604</v>
      </c>
      <c r="E67" s="20"/>
      <c r="F67" s="69" t="s">
        <v>53</v>
      </c>
      <c r="G67" s="74">
        <v>4929</v>
      </c>
      <c r="H67" s="74">
        <v>4854759.4591154112</v>
      </c>
      <c r="I67" s="75">
        <v>3348</v>
      </c>
      <c r="K67" s="12" t="s">
        <v>53</v>
      </c>
      <c r="L67" s="104">
        <v>0.11341042807871782</v>
      </c>
      <c r="M67" s="104">
        <v>9.0619761669533672E-2</v>
      </c>
      <c r="N67" s="105">
        <v>7.6463560334528058E-2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108490</v>
      </c>
      <c r="C69" s="85">
        <v>102759871.50222348</v>
      </c>
      <c r="D69" s="85">
        <v>68447</v>
      </c>
      <c r="E69" s="20"/>
      <c r="F69" s="50" t="s">
        <v>54</v>
      </c>
      <c r="G69" s="51">
        <v>109891</v>
      </c>
      <c r="H69" s="51">
        <v>104096315.20588231</v>
      </c>
      <c r="I69" s="55">
        <v>71223</v>
      </c>
      <c r="K69" s="98" t="s">
        <v>54</v>
      </c>
      <c r="L69" s="99">
        <v>-1.2748996733126461E-2</v>
      </c>
      <c r="M69" s="99">
        <v>-1.2838530365033685E-2</v>
      </c>
      <c r="N69" s="99">
        <v>-3.8976173427123229E-2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46955</v>
      </c>
      <c r="C70" s="30">
        <v>37039181.771600857</v>
      </c>
      <c r="D70" s="31">
        <v>31088</v>
      </c>
      <c r="E70" s="20"/>
      <c r="F70" s="73" t="s">
        <v>55</v>
      </c>
      <c r="G70" s="57">
        <v>45629</v>
      </c>
      <c r="H70" s="57">
        <v>36143369.774542205</v>
      </c>
      <c r="I70" s="58">
        <v>31995</v>
      </c>
      <c r="K70" s="10" t="s">
        <v>55</v>
      </c>
      <c r="L70" s="102">
        <v>2.9060465931753932E-2</v>
      </c>
      <c r="M70" s="102">
        <v>2.4784960634457009E-2</v>
      </c>
      <c r="N70" s="103">
        <v>-2.8348179403031692E-2</v>
      </c>
    </row>
    <row r="71" spans="1:18" ht="13.5" thickBot="1" x14ac:dyDescent="0.25">
      <c r="A71" s="39" t="s">
        <v>56</v>
      </c>
      <c r="B71" s="30">
        <v>5731</v>
      </c>
      <c r="C71" s="30">
        <v>6433969.1338850157</v>
      </c>
      <c r="D71" s="31">
        <v>3176</v>
      </c>
      <c r="E71" s="20"/>
      <c r="F71" s="68" t="s">
        <v>56</v>
      </c>
      <c r="G71" s="79">
        <v>5434</v>
      </c>
      <c r="H71" s="79">
        <v>5648924.4452746119</v>
      </c>
      <c r="I71" s="80">
        <v>3238</v>
      </c>
      <c r="K71" s="11" t="s">
        <v>56</v>
      </c>
      <c r="L71" s="102">
        <v>5.4655870445344146E-2</v>
      </c>
      <c r="M71" s="102">
        <v>0.13897241788516079</v>
      </c>
      <c r="N71" s="103">
        <v>-1.914762198888198E-2</v>
      </c>
    </row>
    <row r="72" spans="1:18" ht="13.5" thickBot="1" x14ac:dyDescent="0.25">
      <c r="A72" s="39" t="s">
        <v>57</v>
      </c>
      <c r="B72" s="30">
        <v>6328</v>
      </c>
      <c r="C72" s="30">
        <v>5742077.6875412557</v>
      </c>
      <c r="D72" s="31">
        <v>4271</v>
      </c>
      <c r="E72" s="20"/>
      <c r="F72" s="68" t="s">
        <v>57</v>
      </c>
      <c r="G72" s="79">
        <v>5671</v>
      </c>
      <c r="H72" s="79">
        <v>6236039.7725051893</v>
      </c>
      <c r="I72" s="80">
        <v>3405</v>
      </c>
      <c r="K72" s="11" t="s">
        <v>57</v>
      </c>
      <c r="L72" s="102">
        <v>0.11585258331863879</v>
      </c>
      <c r="M72" s="102">
        <v>-7.9210861858486137E-2</v>
      </c>
      <c r="N72" s="103">
        <v>0.25433186490455206</v>
      </c>
    </row>
    <row r="73" spans="1:18" ht="13.5" thickBot="1" x14ac:dyDescent="0.25">
      <c r="A73" s="40" t="s">
        <v>58</v>
      </c>
      <c r="B73" s="34">
        <v>49476</v>
      </c>
      <c r="C73" s="34">
        <v>53544642.909196347</v>
      </c>
      <c r="D73" s="35">
        <v>29912</v>
      </c>
      <c r="E73" s="20"/>
      <c r="F73" s="69" t="s">
        <v>58</v>
      </c>
      <c r="G73" s="74">
        <v>53157</v>
      </c>
      <c r="H73" s="74">
        <v>56067981.213560306</v>
      </c>
      <c r="I73" s="75">
        <v>32585</v>
      </c>
      <c r="K73" s="12" t="s">
        <v>58</v>
      </c>
      <c r="L73" s="104">
        <v>-6.9247700208815433E-2</v>
      </c>
      <c r="M73" s="104">
        <v>-4.5004978773048432E-2</v>
      </c>
      <c r="N73" s="105">
        <v>-8.2031609636335712E-2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288618</v>
      </c>
      <c r="C75" s="85">
        <v>313668831.2860713</v>
      </c>
      <c r="D75" s="85">
        <v>197337</v>
      </c>
      <c r="E75" s="20"/>
      <c r="F75" s="50" t="s">
        <v>59</v>
      </c>
      <c r="G75" s="51">
        <v>293783</v>
      </c>
      <c r="H75" s="51">
        <v>292942165.55219471</v>
      </c>
      <c r="I75" s="55">
        <v>193794</v>
      </c>
      <c r="K75" s="98" t="s">
        <v>59</v>
      </c>
      <c r="L75" s="99">
        <v>-1.7581003665971151E-2</v>
      </c>
      <c r="M75" s="99">
        <v>7.0753439317303268E-2</v>
      </c>
      <c r="N75" s="99">
        <v>1.8282299761602561E-2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288618</v>
      </c>
      <c r="C76" s="34">
        <v>313668831.2860713</v>
      </c>
      <c r="D76" s="35">
        <v>197337</v>
      </c>
      <c r="E76" s="20"/>
      <c r="F76" s="72" t="s">
        <v>60</v>
      </c>
      <c r="G76" s="61">
        <v>293783</v>
      </c>
      <c r="H76" s="61">
        <v>292942165.55219471</v>
      </c>
      <c r="I76" s="62">
        <v>193794</v>
      </c>
      <c r="K76" s="14" t="s">
        <v>60</v>
      </c>
      <c r="L76" s="104">
        <v>-1.7581003665971151E-2</v>
      </c>
      <c r="M76" s="104">
        <v>7.0753439317303268E-2</v>
      </c>
      <c r="N76" s="105">
        <v>1.8282299761602561E-2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171724</v>
      </c>
      <c r="C78" s="85">
        <v>128516993.28534113</v>
      </c>
      <c r="D78" s="85">
        <v>141279</v>
      </c>
      <c r="E78" s="20"/>
      <c r="F78" s="50" t="s">
        <v>61</v>
      </c>
      <c r="G78" s="51">
        <v>146683</v>
      </c>
      <c r="H78" s="51">
        <v>112559325.124376</v>
      </c>
      <c r="I78" s="55">
        <v>116682</v>
      </c>
      <c r="K78" s="98" t="s">
        <v>61</v>
      </c>
      <c r="L78" s="99">
        <v>0.17071507945706044</v>
      </c>
      <c r="M78" s="99">
        <v>0.14177117838377407</v>
      </c>
      <c r="N78" s="99">
        <v>0.21080372293927074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171724</v>
      </c>
      <c r="C79" s="34">
        <v>128516993.28534113</v>
      </c>
      <c r="D79" s="35">
        <v>141279</v>
      </c>
      <c r="E79" s="20"/>
      <c r="F79" s="72" t="s">
        <v>62</v>
      </c>
      <c r="G79" s="61">
        <v>146683</v>
      </c>
      <c r="H79" s="61">
        <v>112559325.124376</v>
      </c>
      <c r="I79" s="62">
        <v>116682</v>
      </c>
      <c r="K79" s="14" t="s">
        <v>62</v>
      </c>
      <c r="L79" s="104">
        <v>0.17071507945706044</v>
      </c>
      <c r="M79" s="104">
        <v>0.14177117838377407</v>
      </c>
      <c r="N79" s="105">
        <v>0.21080372293927074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59337</v>
      </c>
      <c r="C81" s="85">
        <v>73283872.670284137</v>
      </c>
      <c r="D81" s="85">
        <v>40465</v>
      </c>
      <c r="E81" s="20"/>
      <c r="F81" s="50" t="s">
        <v>63</v>
      </c>
      <c r="G81" s="51">
        <v>61462</v>
      </c>
      <c r="H81" s="51">
        <v>72237651.5164949</v>
      </c>
      <c r="I81" s="55">
        <v>42443</v>
      </c>
      <c r="K81" s="98" t="s">
        <v>63</v>
      </c>
      <c r="L81" s="99">
        <v>-3.4574208454004052E-2</v>
      </c>
      <c r="M81" s="99">
        <v>1.4483044947140034E-2</v>
      </c>
      <c r="N81" s="99">
        <v>-4.6603680229955424E-2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59337</v>
      </c>
      <c r="C82" s="34">
        <v>73283872.670284137</v>
      </c>
      <c r="D82" s="35">
        <v>40465</v>
      </c>
      <c r="E82" s="20"/>
      <c r="F82" s="72" t="s">
        <v>64</v>
      </c>
      <c r="G82" s="61">
        <v>61462</v>
      </c>
      <c r="H82" s="61">
        <v>72237651.5164949</v>
      </c>
      <c r="I82" s="62">
        <v>42443</v>
      </c>
      <c r="K82" s="14" t="s">
        <v>64</v>
      </c>
      <c r="L82" s="104">
        <v>-3.4574208454004052E-2</v>
      </c>
      <c r="M82" s="104">
        <v>1.4483044947140034E-2</v>
      </c>
      <c r="N82" s="105">
        <v>-4.6603680229955424E-2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99404</v>
      </c>
      <c r="C84" s="85">
        <v>97225178.265476346</v>
      </c>
      <c r="D84" s="85">
        <v>75308</v>
      </c>
      <c r="E84" s="20"/>
      <c r="F84" s="50" t="s">
        <v>65</v>
      </c>
      <c r="G84" s="51">
        <v>96372</v>
      </c>
      <c r="H84" s="51">
        <v>97829614.420157522</v>
      </c>
      <c r="I84" s="55">
        <v>72061</v>
      </c>
      <c r="K84" s="98" t="s">
        <v>65</v>
      </c>
      <c r="L84" s="99">
        <v>3.1461420329556233E-2</v>
      </c>
      <c r="M84" s="99">
        <v>-6.1784579062660328E-3</v>
      </c>
      <c r="N84" s="99">
        <v>4.5059047196125412E-2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22466</v>
      </c>
      <c r="C85" s="30">
        <v>24386482.181917965</v>
      </c>
      <c r="D85" s="31">
        <v>15672</v>
      </c>
      <c r="E85" s="20"/>
      <c r="F85" s="73" t="s">
        <v>66</v>
      </c>
      <c r="G85" s="57">
        <v>20970</v>
      </c>
      <c r="H85" s="57">
        <v>25357401.601386696</v>
      </c>
      <c r="I85" s="58">
        <v>13905</v>
      </c>
      <c r="K85" s="10" t="s">
        <v>66</v>
      </c>
      <c r="L85" s="102">
        <v>7.1340009537434357E-2</v>
      </c>
      <c r="M85" s="102">
        <v>-3.8289389217846193E-2</v>
      </c>
      <c r="N85" s="103">
        <v>0.12707659115426106</v>
      </c>
    </row>
    <row r="86" spans="1:18" ht="13.5" thickBot="1" x14ac:dyDescent="0.25">
      <c r="A86" s="39" t="s">
        <v>67</v>
      </c>
      <c r="B86" s="30">
        <v>15867</v>
      </c>
      <c r="C86" s="30">
        <v>16812682.505885661</v>
      </c>
      <c r="D86" s="31">
        <v>11882</v>
      </c>
      <c r="E86" s="20"/>
      <c r="F86" s="68" t="s">
        <v>67</v>
      </c>
      <c r="G86" s="79">
        <v>17453</v>
      </c>
      <c r="H86" s="79">
        <v>18159635.75711802</v>
      </c>
      <c r="I86" s="80">
        <v>13295</v>
      </c>
      <c r="K86" s="11" t="s">
        <v>67</v>
      </c>
      <c r="L86" s="102">
        <v>-9.0872629347390155E-2</v>
      </c>
      <c r="M86" s="102">
        <v>-7.417292225723171E-2</v>
      </c>
      <c r="N86" s="103">
        <v>-0.10628055660022562</v>
      </c>
    </row>
    <row r="87" spans="1:18" ht="13.5" thickBot="1" x14ac:dyDescent="0.25">
      <c r="A87" s="40" t="s">
        <v>68</v>
      </c>
      <c r="B87" s="34">
        <v>61071</v>
      </c>
      <c r="C87" s="34">
        <v>56026013.57767272</v>
      </c>
      <c r="D87" s="35">
        <v>47754</v>
      </c>
      <c r="E87" s="20"/>
      <c r="F87" s="69" t="s">
        <v>68</v>
      </c>
      <c r="G87" s="74">
        <v>57949</v>
      </c>
      <c r="H87" s="74">
        <v>54312577.061652817</v>
      </c>
      <c r="I87" s="75">
        <v>44861</v>
      </c>
      <c r="K87" s="12" t="s">
        <v>68</v>
      </c>
      <c r="L87" s="104">
        <v>5.3874959015686175E-2</v>
      </c>
      <c r="M87" s="104">
        <v>3.1547693162762291E-2</v>
      </c>
      <c r="N87" s="105">
        <v>6.4488085419406538E-2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16931.79</v>
      </c>
      <c r="C89" s="85">
        <v>18379490.42134174</v>
      </c>
      <c r="D89" s="85">
        <v>11639</v>
      </c>
      <c r="E89" s="20"/>
      <c r="F89" s="54" t="s">
        <v>69</v>
      </c>
      <c r="G89" s="51">
        <v>15090</v>
      </c>
      <c r="H89" s="51">
        <v>14853756.252113396</v>
      </c>
      <c r="I89" s="55">
        <v>11081</v>
      </c>
      <c r="K89" s="101" t="s">
        <v>69</v>
      </c>
      <c r="L89" s="99">
        <v>0.12205367793240574</v>
      </c>
      <c r="M89" s="99">
        <v>0.23736313625899852</v>
      </c>
      <c r="N89" s="99">
        <v>5.0356466022922097E-2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16931.79</v>
      </c>
      <c r="C90" s="34">
        <v>18379490.42134174</v>
      </c>
      <c r="D90" s="35">
        <v>11639</v>
      </c>
      <c r="E90" s="20"/>
      <c r="F90" s="71" t="s">
        <v>70</v>
      </c>
      <c r="G90" s="61">
        <v>15090</v>
      </c>
      <c r="H90" s="61">
        <v>14853756.252113396</v>
      </c>
      <c r="I90" s="62">
        <v>11081</v>
      </c>
      <c r="K90" s="13" t="s">
        <v>70</v>
      </c>
      <c r="L90" s="104">
        <v>0.12205367793240574</v>
      </c>
      <c r="M90" s="104">
        <v>0.23736313625899852</v>
      </c>
      <c r="N90" s="105">
        <v>5.0356466022922097E-2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25" right="0.25" top="0.75" bottom="0.75" header="0.3" footer="0.3"/>
  <pageSetup paperSize="9" scale="5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workbookViewId="0">
      <selection activeCell="F90" sqref="F90"/>
    </sheetView>
  </sheetViews>
  <sheetFormatPr baseColWidth="10" defaultRowHeight="15" x14ac:dyDescent="0.25"/>
  <cols>
    <col min="1" max="1" width="21.42578125" customWidth="1"/>
    <col min="2" max="2" width="14.7109375" customWidth="1"/>
    <col min="3" max="3" width="13.85546875" customWidth="1"/>
    <col min="4" max="4" width="12.85546875" customWidth="1"/>
  </cols>
  <sheetData>
    <row r="1" spans="1:9" x14ac:dyDescent="0.25">
      <c r="A1" s="22" t="s">
        <v>73</v>
      </c>
      <c r="B1" s="23" t="s">
        <v>75</v>
      </c>
      <c r="C1" s="25"/>
      <c r="D1" s="25"/>
    </row>
    <row r="2" spans="1:9" x14ac:dyDescent="0.25">
      <c r="A2" s="25" t="s">
        <v>90</v>
      </c>
      <c r="B2" s="26">
        <v>2019</v>
      </c>
      <c r="C2" s="25"/>
      <c r="D2" s="25"/>
    </row>
    <row r="3" spans="1:9" ht="16.5" thickBot="1" x14ac:dyDescent="0.35">
      <c r="A3" s="81"/>
      <c r="B3" s="24"/>
      <c r="C3" s="24"/>
      <c r="D3" s="24"/>
    </row>
    <row r="4" spans="1:9" ht="15.75" thickBot="1" x14ac:dyDescent="0.3">
      <c r="A4" s="27"/>
      <c r="B4" s="95" t="s">
        <v>72</v>
      </c>
      <c r="C4" s="82" t="s">
        <v>0</v>
      </c>
      <c r="D4" s="83" t="s">
        <v>3</v>
      </c>
    </row>
    <row r="5" spans="1:9" ht="15.75" thickBot="1" x14ac:dyDescent="0.3">
      <c r="A5" s="27"/>
      <c r="B5" s="27"/>
      <c r="C5" s="28"/>
      <c r="D5" s="27"/>
    </row>
    <row r="6" spans="1:9" ht="15.75" thickBot="1" x14ac:dyDescent="0.3">
      <c r="A6" s="84" t="s">
        <v>1</v>
      </c>
      <c r="B6" s="85">
        <f t="shared" ref="B6:C6" si="0">+B8+B18+B23+B26+B29+B33+B36+B43+B54+B60+B65+B69+B75+B78+B81+B84+B89+B92</f>
        <v>0</v>
      </c>
      <c r="C6" s="85">
        <f t="shared" si="0"/>
        <v>0</v>
      </c>
      <c r="D6" s="85">
        <f>+D8+D18+D23+D26+D29+D33+D36+D43+D54+D60+D65+D69+D75+D78+D81+D84+D89+D92</f>
        <v>0</v>
      </c>
      <c r="E6" t="s">
        <v>106</v>
      </c>
      <c r="F6" s="163"/>
      <c r="G6" s="163"/>
      <c r="H6" s="163"/>
      <c r="I6" s="163" t="s">
        <v>106</v>
      </c>
    </row>
    <row r="7" spans="1:9" ht="15.75" thickBot="1" x14ac:dyDescent="0.3">
      <c r="A7" s="24"/>
      <c r="B7" s="37"/>
      <c r="C7" s="37"/>
      <c r="D7" s="111"/>
      <c r="E7" t="s">
        <v>104</v>
      </c>
      <c r="F7" s="163"/>
      <c r="G7" s="163"/>
      <c r="H7" s="163"/>
      <c r="I7" s="163" t="s">
        <v>105</v>
      </c>
    </row>
    <row r="8" spans="1:9" ht="15.75" thickBot="1" x14ac:dyDescent="0.3">
      <c r="A8" s="86" t="s">
        <v>4</v>
      </c>
      <c r="B8" s="87">
        <f t="shared" ref="B8:C8" si="1">+B9+B10+B11+B12+B13+B14+B15+B16</f>
        <v>0</v>
      </c>
      <c r="C8" s="87">
        <f t="shared" si="1"/>
        <v>0</v>
      </c>
      <c r="D8" s="87">
        <f>+D9+D10+D11+D12+D13+D14+D15+D16</f>
        <v>0</v>
      </c>
      <c r="F8" s="163"/>
      <c r="G8" s="163"/>
      <c r="H8" s="163"/>
      <c r="I8" s="163"/>
    </row>
    <row r="9" spans="1:9" ht="15.75" thickBot="1" x14ac:dyDescent="0.3">
      <c r="A9" s="29" t="s">
        <v>5</v>
      </c>
      <c r="B9" s="30">
        <f>'Enero 2019'!B9+'Febrero 2019'!B9+'Marzo 2019'!B9+'Abril 2019'!B9+'Mayo 2019'!B9+'Junio 2019'!B9-'Año 2019'!B9</f>
        <v>0</v>
      </c>
      <c r="C9" s="30">
        <f>'Enero 2019'!C9+'Febrero 2019'!C9+'Marzo 2019'!C9+'Abril 2019'!C9+'Mayo 2019'!C9+'Junio 2019'!C9-'Año 2019'!C9</f>
        <v>0</v>
      </c>
      <c r="D9" s="31">
        <f>'Enero 2019'!D9+'Febrero 2019'!D9+'Marzo 2019'!D9+'Abril 2019'!D9+'Mayo 2019'!D9+'Junio 2019'!D9-'Año 2019'!D9</f>
        <v>0</v>
      </c>
      <c r="F9" s="163">
        <f>'ITR19'!B9+IITR19!B9-'Año 2019'!B9</f>
        <v>0</v>
      </c>
      <c r="G9" s="163">
        <f>'ITR19'!C9+IITR19!C9-'Año 2019'!C9</f>
        <v>0</v>
      </c>
      <c r="H9" s="163">
        <f>'ITR19'!D9+IITR19!D9-'Año 2019'!D9</f>
        <v>0</v>
      </c>
      <c r="I9" s="163"/>
    </row>
    <row r="10" spans="1:9" ht="15.75" thickBot="1" x14ac:dyDescent="0.3">
      <c r="A10" s="32" t="s">
        <v>6</v>
      </c>
      <c r="B10" s="30">
        <f>'Enero 2019'!B10+'Febrero 2019'!B10+'Marzo 2019'!B10+'Abril 2019'!B10+'Mayo 2019'!B10+'Junio 2019'!B10-'Año 2019'!B10</f>
        <v>0</v>
      </c>
      <c r="C10" s="30">
        <f>'Enero 2019'!C10+'Febrero 2019'!C10+'Marzo 2019'!C10+'Abril 2019'!C10+'Mayo 2019'!C10+'Junio 2019'!C10-'Año 2019'!C10</f>
        <v>0</v>
      </c>
      <c r="D10" s="31">
        <f>'Enero 2019'!D10+'Febrero 2019'!D10+'Marzo 2019'!D10+'Abril 2019'!D10+'Mayo 2019'!D10+'Junio 2019'!D10-'Año 2019'!D10</f>
        <v>0</v>
      </c>
      <c r="F10" s="163">
        <f>'ITR19'!B10+IITR19!B10-'Año 2019'!B10</f>
        <v>0</v>
      </c>
      <c r="G10" s="163">
        <f>'ITR19'!C10+IITR19!C10-'Año 2019'!C10</f>
        <v>0</v>
      </c>
      <c r="H10" s="163">
        <f>'ITR19'!D10+IITR19!D10-'Año 2019'!D10</f>
        <v>0</v>
      </c>
      <c r="I10" s="163"/>
    </row>
    <row r="11" spans="1:9" ht="15.75" thickBot="1" x14ac:dyDescent="0.3">
      <c r="A11" s="32" t="s">
        <v>7</v>
      </c>
      <c r="B11" s="30">
        <f>'Enero 2019'!B11+'Febrero 2019'!B11+'Marzo 2019'!B11+'Abril 2019'!B11+'Mayo 2019'!B11+'Junio 2019'!B11-'Año 2019'!B11</f>
        <v>0</v>
      </c>
      <c r="C11" s="30">
        <f>'Enero 2019'!C11+'Febrero 2019'!C11+'Marzo 2019'!C11+'Abril 2019'!C11+'Mayo 2019'!C11+'Junio 2019'!C11-'Año 2019'!C11</f>
        <v>0</v>
      </c>
      <c r="D11" s="31">
        <f>'Enero 2019'!D11+'Febrero 2019'!D11+'Marzo 2019'!D11+'Abril 2019'!D11+'Mayo 2019'!D11+'Junio 2019'!D11-'Año 2019'!D11</f>
        <v>0</v>
      </c>
      <c r="F11" s="163">
        <f>'ITR19'!B11+IITR19!B11-'Año 2019'!B11</f>
        <v>0</v>
      </c>
      <c r="G11" s="163">
        <f>'ITR19'!C11+IITR19!C11-'Año 2019'!C11</f>
        <v>0</v>
      </c>
      <c r="H11" s="163">
        <f>'ITR19'!D11+IITR19!D11-'Año 2019'!D11</f>
        <v>0</v>
      </c>
      <c r="I11" s="163"/>
    </row>
    <row r="12" spans="1:9" ht="15.75" thickBot="1" x14ac:dyDescent="0.3">
      <c r="A12" s="32" t="s">
        <v>8</v>
      </c>
      <c r="B12" s="30">
        <f>'Enero 2019'!B12+'Febrero 2019'!B12+'Marzo 2019'!B12+'Abril 2019'!B12+'Mayo 2019'!B12+'Junio 2019'!B12-'Año 2019'!B12</f>
        <v>0</v>
      </c>
      <c r="C12" s="30">
        <f>'Enero 2019'!C12+'Febrero 2019'!C12+'Marzo 2019'!C12+'Abril 2019'!C12+'Mayo 2019'!C12+'Junio 2019'!C12-'Año 2019'!C12</f>
        <v>0</v>
      </c>
      <c r="D12" s="31">
        <f>'Enero 2019'!D12+'Febrero 2019'!D12+'Marzo 2019'!D12+'Abril 2019'!D12+'Mayo 2019'!D12+'Junio 2019'!D12-'Año 2019'!D12</f>
        <v>0</v>
      </c>
      <c r="F12" s="163">
        <f>'ITR19'!B12+IITR19!B12-'Año 2019'!B12</f>
        <v>0</v>
      </c>
      <c r="G12" s="163">
        <f>'ITR19'!C12+IITR19!C12-'Año 2019'!C12</f>
        <v>0</v>
      </c>
      <c r="H12" s="163">
        <f>'ITR19'!D12+IITR19!D12-'Año 2019'!D12</f>
        <v>0</v>
      </c>
      <c r="I12" s="163"/>
    </row>
    <row r="13" spans="1:9" ht="15.75" thickBot="1" x14ac:dyDescent="0.3">
      <c r="A13" s="32" t="s">
        <v>9</v>
      </c>
      <c r="B13" s="30">
        <f>'Enero 2019'!B13+'Febrero 2019'!B13+'Marzo 2019'!B13+'Abril 2019'!B13+'Mayo 2019'!B13+'Junio 2019'!B13-'Año 2019'!B13</f>
        <v>0</v>
      </c>
      <c r="C13" s="30">
        <f>'Enero 2019'!C13+'Febrero 2019'!C13+'Marzo 2019'!C13+'Abril 2019'!C13+'Mayo 2019'!C13+'Junio 2019'!C13-'Año 2019'!C13</f>
        <v>0</v>
      </c>
      <c r="D13" s="31">
        <f>'Enero 2019'!D13+'Febrero 2019'!D13+'Marzo 2019'!D13+'Abril 2019'!D13+'Mayo 2019'!D13+'Junio 2019'!D13-'Año 2019'!D13</f>
        <v>0</v>
      </c>
      <c r="F13" s="163">
        <f>'ITR19'!B13+IITR19!B13-'Año 2019'!B13</f>
        <v>0</v>
      </c>
      <c r="G13" s="163">
        <f>'ITR19'!C13+IITR19!C13-'Año 2019'!C13</f>
        <v>0</v>
      </c>
      <c r="H13" s="163">
        <f>'ITR19'!D13+IITR19!D13-'Año 2019'!D13</f>
        <v>0</v>
      </c>
      <c r="I13" s="163"/>
    </row>
    <row r="14" spans="1:9" ht="15.75" thickBot="1" x14ac:dyDescent="0.3">
      <c r="A14" s="32" t="s">
        <v>10</v>
      </c>
      <c r="B14" s="30">
        <f>'Enero 2019'!B14+'Febrero 2019'!B14+'Marzo 2019'!B14+'Abril 2019'!B14+'Mayo 2019'!B14+'Junio 2019'!B14-'Año 2019'!B14</f>
        <v>0</v>
      </c>
      <c r="C14" s="30">
        <f>'Enero 2019'!C14+'Febrero 2019'!C14+'Marzo 2019'!C14+'Abril 2019'!C14+'Mayo 2019'!C14+'Junio 2019'!C14-'Año 2019'!C14</f>
        <v>0</v>
      </c>
      <c r="D14" s="31">
        <f>'Enero 2019'!D14+'Febrero 2019'!D14+'Marzo 2019'!D14+'Abril 2019'!D14+'Mayo 2019'!D14+'Junio 2019'!D14-'Año 2019'!D14</f>
        <v>0</v>
      </c>
      <c r="F14" s="163">
        <f>'ITR19'!B14+IITR19!B14-'Año 2019'!B14</f>
        <v>0</v>
      </c>
      <c r="G14" s="163">
        <f>'ITR19'!C14+IITR19!C14-'Año 2019'!C14</f>
        <v>0</v>
      </c>
      <c r="H14" s="163">
        <f>'ITR19'!D14+IITR19!D14-'Año 2019'!D14</f>
        <v>0</v>
      </c>
      <c r="I14" s="163"/>
    </row>
    <row r="15" spans="1:9" ht="15.75" thickBot="1" x14ac:dyDescent="0.3">
      <c r="A15" s="32" t="s">
        <v>11</v>
      </c>
      <c r="B15" s="30">
        <f>'Enero 2019'!B15+'Febrero 2019'!B15+'Marzo 2019'!B15+'Abril 2019'!B15+'Mayo 2019'!B15+'Junio 2019'!B15-'Año 2019'!B15</f>
        <v>0</v>
      </c>
      <c r="C15" s="30">
        <f>'Enero 2019'!C15+'Febrero 2019'!C15+'Marzo 2019'!C15+'Abril 2019'!C15+'Mayo 2019'!C15+'Junio 2019'!C15-'Año 2019'!C15</f>
        <v>0</v>
      </c>
      <c r="D15" s="31">
        <f>'Enero 2019'!D15+'Febrero 2019'!D15+'Marzo 2019'!D15+'Abril 2019'!D15+'Mayo 2019'!D15+'Junio 2019'!D15-'Año 2019'!D15</f>
        <v>0</v>
      </c>
      <c r="F15" s="163">
        <f>'ITR19'!B15+IITR19!B15-'Año 2019'!B15</f>
        <v>0</v>
      </c>
      <c r="G15" s="163">
        <f>'ITR19'!C15+IITR19!C15-'Año 2019'!C15</f>
        <v>0</v>
      </c>
      <c r="H15" s="163">
        <f>'ITR19'!D15+IITR19!D15-'Año 2019'!D15</f>
        <v>0</v>
      </c>
      <c r="I15" s="163"/>
    </row>
    <row r="16" spans="1:9" ht="15.75" thickBot="1" x14ac:dyDescent="0.3">
      <c r="A16" s="33" t="s">
        <v>12</v>
      </c>
      <c r="B16" s="34">
        <f>'Enero 2019'!B16+'Febrero 2019'!B16+'Marzo 2019'!B16+'Abril 2019'!B16+'Mayo 2019'!B16+'Junio 2019'!B16-'Año 2019'!B16</f>
        <v>0</v>
      </c>
      <c r="C16" s="34">
        <f>'Enero 2019'!C16+'Febrero 2019'!C16+'Marzo 2019'!C16+'Abril 2019'!C16+'Mayo 2019'!C16+'Junio 2019'!C16-'Año 2019'!C16</f>
        <v>0</v>
      </c>
      <c r="D16" s="35">
        <f>'Enero 2019'!D16+'Febrero 2019'!D16+'Marzo 2019'!D16+'Abril 2019'!D16+'Mayo 2019'!D16+'Junio 2019'!D16-'Año 2019'!D16</f>
        <v>0</v>
      </c>
      <c r="F16" s="163">
        <f>'ITR19'!B16+IITR19!B16-'Año 2019'!B16</f>
        <v>0</v>
      </c>
      <c r="G16" s="163">
        <f>'ITR19'!C16+IITR19!C16-'Año 2019'!C16</f>
        <v>0</v>
      </c>
      <c r="H16" s="163">
        <f>'ITR19'!D16+IITR19!D16-'Año 2019'!D16</f>
        <v>0</v>
      </c>
      <c r="I16" s="163"/>
    </row>
    <row r="17" spans="1:9" ht="15.75" thickBot="1" x14ac:dyDescent="0.3">
      <c r="A17" s="24"/>
      <c r="B17" s="127"/>
      <c r="C17" s="127"/>
      <c r="D17" s="127"/>
      <c r="F17" s="163"/>
      <c r="G17" s="163"/>
      <c r="H17" s="163"/>
      <c r="I17" s="163"/>
    </row>
    <row r="18" spans="1:9" ht="15.75" thickBot="1" x14ac:dyDescent="0.3">
      <c r="A18" s="88" t="s">
        <v>13</v>
      </c>
      <c r="B18" s="89">
        <f t="shared" ref="B18:C18" si="2">+B19+B20+B21</f>
        <v>0</v>
      </c>
      <c r="C18" s="89">
        <f t="shared" si="2"/>
        <v>0</v>
      </c>
      <c r="D18" s="89">
        <f>+D19+D20+D21</f>
        <v>0</v>
      </c>
      <c r="F18" s="163"/>
      <c r="G18" s="163"/>
      <c r="H18" s="163"/>
      <c r="I18" s="163"/>
    </row>
    <row r="19" spans="1:9" ht="15.75" thickBot="1" x14ac:dyDescent="0.3">
      <c r="A19" s="38" t="s">
        <v>14</v>
      </c>
      <c r="B19" s="128">
        <f>'Enero 2019'!B19+'Febrero 2019'!B19+'Marzo 2019'!B19+'Abril 2019'!B19+'Mayo 2019'!B19+'Junio 2019'!B19-'Año 2019'!B19</f>
        <v>0</v>
      </c>
      <c r="C19" s="128">
        <f>'Enero 2019'!C19+'Febrero 2019'!C19+'Marzo 2019'!C19+'Abril 2019'!C19+'Mayo 2019'!C19+'Junio 2019'!C19-'Año 2019'!C19</f>
        <v>0</v>
      </c>
      <c r="D19" s="129">
        <f>'Enero 2019'!D19+'Febrero 2019'!D19+'Marzo 2019'!D19+'Abril 2019'!D19+'Mayo 2019'!D19+'Junio 2019'!D19-'Año 2019'!D19</f>
        <v>0</v>
      </c>
      <c r="F19" s="163">
        <f>'ITR19'!B19+IITR19!B19-'Año 2019'!B19</f>
        <v>0</v>
      </c>
      <c r="G19" s="163">
        <f>'ITR19'!C19+IITR19!C19-'Año 2019'!C19</f>
        <v>0</v>
      </c>
      <c r="H19" s="163">
        <f>'ITR19'!D19+IITR19!D19-'Año 2019'!D19</f>
        <v>0</v>
      </c>
      <c r="I19" s="163"/>
    </row>
    <row r="20" spans="1:9" ht="15.75" thickBot="1" x14ac:dyDescent="0.3">
      <c r="A20" s="39" t="s">
        <v>15</v>
      </c>
      <c r="B20" s="128">
        <f>'Enero 2019'!B20+'Febrero 2019'!B20+'Marzo 2019'!B20+'Abril 2019'!B20+'Mayo 2019'!B20+'Junio 2019'!B20-'Año 2019'!B20</f>
        <v>0</v>
      </c>
      <c r="C20" s="128">
        <f>'Enero 2019'!C20+'Febrero 2019'!C20+'Marzo 2019'!C20+'Abril 2019'!C20+'Mayo 2019'!C20+'Junio 2019'!C20-'Año 2019'!C20</f>
        <v>0</v>
      </c>
      <c r="D20" s="129">
        <f>'Enero 2019'!D20+'Febrero 2019'!D20+'Marzo 2019'!D20+'Abril 2019'!D20+'Mayo 2019'!D20+'Junio 2019'!D20-'Año 2019'!D20</f>
        <v>0</v>
      </c>
      <c r="F20" s="163">
        <f>'ITR19'!B20+IITR19!B20-'Año 2019'!B20</f>
        <v>0</v>
      </c>
      <c r="G20" s="163">
        <f>'ITR19'!C20+IITR19!C20-'Año 2019'!C20</f>
        <v>0</v>
      </c>
      <c r="H20" s="163">
        <f>'ITR19'!D20+IITR19!D20-'Año 2019'!D20</f>
        <v>0</v>
      </c>
      <c r="I20" s="163"/>
    </row>
    <row r="21" spans="1:9" ht="15.75" thickBot="1" x14ac:dyDescent="0.3">
      <c r="A21" s="40" t="s">
        <v>16</v>
      </c>
      <c r="B21" s="130">
        <f>'Enero 2019'!B21+'Febrero 2019'!B21+'Marzo 2019'!B21+'Abril 2019'!B21+'Mayo 2019'!B21+'Junio 2019'!B21-'Año 2019'!B21</f>
        <v>0</v>
      </c>
      <c r="C21" s="130">
        <f>'Enero 2019'!C21+'Febrero 2019'!C21+'Marzo 2019'!C21+'Abril 2019'!C21+'Mayo 2019'!C21+'Junio 2019'!C21-'Año 2019'!C21</f>
        <v>0</v>
      </c>
      <c r="D21" s="131">
        <f>'Enero 2019'!D21+'Febrero 2019'!D21+'Marzo 2019'!D21+'Abril 2019'!D21+'Mayo 2019'!D21+'Junio 2019'!D21-'Año 2019'!D21</f>
        <v>0</v>
      </c>
      <c r="F21" s="163">
        <f>'ITR19'!B21+IITR19!B21-'Año 2019'!B21</f>
        <v>0</v>
      </c>
      <c r="G21" s="163">
        <f>'ITR19'!C21+IITR19!C21-'Año 2019'!C21</f>
        <v>0</v>
      </c>
      <c r="H21" s="163">
        <f>'ITR19'!D21+IITR19!D21-'Año 2019'!D21</f>
        <v>0</v>
      </c>
      <c r="I21" s="163"/>
    </row>
    <row r="22" spans="1:9" ht="15.75" thickBot="1" x14ac:dyDescent="0.3">
      <c r="A22" s="24"/>
      <c r="B22" s="37"/>
      <c r="C22" s="37"/>
      <c r="D22" s="37"/>
      <c r="F22" s="163"/>
      <c r="G22" s="163"/>
      <c r="H22" s="163"/>
      <c r="I22" s="163"/>
    </row>
    <row r="23" spans="1:9" ht="15.75" thickBot="1" x14ac:dyDescent="0.3">
      <c r="A23" s="90" t="s">
        <v>17</v>
      </c>
      <c r="B23" s="85">
        <f t="shared" ref="B23:C23" si="3">+B24</f>
        <v>0</v>
      </c>
      <c r="C23" s="85">
        <f t="shared" si="3"/>
        <v>0</v>
      </c>
      <c r="D23" s="85">
        <f>+D24</f>
        <v>0</v>
      </c>
      <c r="F23" s="163"/>
      <c r="G23" s="163"/>
      <c r="H23" s="163"/>
      <c r="I23" s="163"/>
    </row>
    <row r="24" spans="1:9" ht="15.75" thickBot="1" x14ac:dyDescent="0.3">
      <c r="A24" s="91" t="s">
        <v>18</v>
      </c>
      <c r="B24" s="34">
        <f>'Enero 2019'!B24+'Febrero 2019'!B24+'Marzo 2019'!B24+'Abril 2019'!B24+'Mayo 2019'!B24+'Junio 2019'!B24-'Año 2019'!B24</f>
        <v>0</v>
      </c>
      <c r="C24" s="34">
        <f>'Enero 2019'!C24+'Febrero 2019'!C24+'Marzo 2019'!C24+'Abril 2019'!C24+'Mayo 2019'!C24+'Junio 2019'!C24-'Año 2019'!C24</f>
        <v>0</v>
      </c>
      <c r="D24" s="35">
        <f>'Enero 2019'!D24+'Febrero 2019'!D24+'Marzo 2019'!D24+'Abril 2019'!D24+'Mayo 2019'!D24+'Junio 2019'!D24-'Año 2019'!D24</f>
        <v>0</v>
      </c>
      <c r="F24" s="163">
        <f>'ITR19'!B24+IITR19!B24-'Año 2019'!B24</f>
        <v>0</v>
      </c>
      <c r="G24" s="163">
        <f>'ITR19'!C24+IITR19!C24-'Año 2019'!C24</f>
        <v>0</v>
      </c>
      <c r="H24" s="163">
        <f>'ITR19'!D24+IITR19!D24-'Año 2019'!D24</f>
        <v>0</v>
      </c>
      <c r="I24" s="163"/>
    </row>
    <row r="25" spans="1:9" ht="15.75" thickBot="1" x14ac:dyDescent="0.3">
      <c r="A25" s="24"/>
      <c r="B25" s="37"/>
      <c r="C25" s="37"/>
      <c r="D25" s="37"/>
      <c r="F25" s="163"/>
      <c r="G25" s="163"/>
      <c r="H25" s="163"/>
      <c r="I25" s="163"/>
    </row>
    <row r="26" spans="1:9" ht="15.75" thickBot="1" x14ac:dyDescent="0.3">
      <c r="A26" s="84" t="s">
        <v>19</v>
      </c>
      <c r="B26" s="85">
        <f t="shared" ref="B26:C26" si="4">+B27</f>
        <v>0</v>
      </c>
      <c r="C26" s="85">
        <f t="shared" si="4"/>
        <v>0</v>
      </c>
      <c r="D26" s="85">
        <f>+D27</f>
        <v>0</v>
      </c>
      <c r="F26" s="163"/>
      <c r="G26" s="163"/>
      <c r="H26" s="163"/>
      <c r="I26" s="163"/>
    </row>
    <row r="27" spans="1:9" ht="15.75" thickBot="1" x14ac:dyDescent="0.3">
      <c r="A27" s="92" t="s">
        <v>20</v>
      </c>
      <c r="B27" s="34">
        <f>'Enero 2019'!B27+'Febrero 2019'!B27+'Marzo 2019'!B27+'Abril 2019'!B27+'Mayo 2019'!B27+'Junio 2019'!B27-'Año 2019'!B27</f>
        <v>0</v>
      </c>
      <c r="C27" s="34">
        <f>'Enero 2019'!C27+'Febrero 2019'!C27+'Marzo 2019'!C27+'Abril 2019'!C27+'Mayo 2019'!C27+'Junio 2019'!C27-'Año 2019'!C27</f>
        <v>0</v>
      </c>
      <c r="D27" s="35">
        <f>'Enero 2019'!D27+'Febrero 2019'!D27+'Marzo 2019'!D27+'Abril 2019'!D27+'Mayo 2019'!D27+'Junio 2019'!D27-'Año 2019'!D27</f>
        <v>0</v>
      </c>
      <c r="F27" s="163">
        <f>'ITR19'!B27+IITR19!B27-'Año 2019'!B27</f>
        <v>0</v>
      </c>
      <c r="G27" s="163">
        <f>'ITR19'!C27+IITR19!C27-'Año 2019'!C27</f>
        <v>0</v>
      </c>
      <c r="H27" s="163">
        <f>'ITR19'!D27+IITR19!D27-'Año 2019'!D27</f>
        <v>0</v>
      </c>
      <c r="I27" s="163"/>
    </row>
    <row r="28" spans="1:9" ht="15.75" thickBot="1" x14ac:dyDescent="0.3">
      <c r="A28" s="24"/>
      <c r="B28" s="37"/>
      <c r="C28" s="37"/>
      <c r="D28" s="37"/>
      <c r="F28" s="163"/>
      <c r="G28" s="163"/>
      <c r="H28" s="163"/>
      <c r="I28" s="163"/>
    </row>
    <row r="29" spans="1:9" ht="15.75" thickBot="1" x14ac:dyDescent="0.3">
      <c r="A29" s="84" t="s">
        <v>21</v>
      </c>
      <c r="B29" s="85">
        <f t="shared" ref="B29:C29" si="5">+B30+B31</f>
        <v>0</v>
      </c>
      <c r="C29" s="85">
        <f t="shared" si="5"/>
        <v>0</v>
      </c>
      <c r="D29" s="85">
        <f>+D30+D31</f>
        <v>0</v>
      </c>
      <c r="F29" s="163"/>
      <c r="G29" s="163"/>
      <c r="H29" s="163"/>
      <c r="I29" s="163"/>
    </row>
    <row r="30" spans="1:9" ht="15.75" thickBot="1" x14ac:dyDescent="0.3">
      <c r="A30" s="93" t="s">
        <v>22</v>
      </c>
      <c r="B30" s="30">
        <f>'Enero 2019'!B30+'Febrero 2019'!B30+'Marzo 2019'!B30+'Abril 2019'!B30+'Mayo 2019'!B30+'Junio 2019'!B30-'Año 2019'!B30</f>
        <v>0</v>
      </c>
      <c r="C30" s="30">
        <f>'Enero 2019'!C30+'Febrero 2019'!C30+'Marzo 2019'!C30+'Abril 2019'!C30+'Mayo 2019'!C30+'Junio 2019'!C30-'Año 2019'!C30</f>
        <v>0</v>
      </c>
      <c r="D30" s="31">
        <f>'Enero 2019'!D30+'Febrero 2019'!D30+'Marzo 2019'!D30+'Abril 2019'!D30+'Mayo 2019'!D30+'Junio 2019'!D30-'Año 2019'!D30</f>
        <v>0</v>
      </c>
      <c r="F30" s="163">
        <f>'ITR19'!B30+IITR19!B30-'Año 2019'!B30</f>
        <v>0</v>
      </c>
      <c r="G30" s="163">
        <f>'ITR19'!C30+IITR19!C30-'Año 2019'!C30</f>
        <v>0</v>
      </c>
      <c r="H30" s="163">
        <f>'ITR19'!D30+IITR19!D30-'Año 2019'!D30</f>
        <v>0</v>
      </c>
      <c r="I30" s="163"/>
    </row>
    <row r="31" spans="1:9" ht="15.75" thickBot="1" x14ac:dyDescent="0.3">
      <c r="A31" s="94" t="s">
        <v>23</v>
      </c>
      <c r="B31" s="34">
        <f>'Enero 2019'!B31+'Febrero 2019'!B31+'Marzo 2019'!B31+'Abril 2019'!B31+'Mayo 2019'!B31+'Junio 2019'!B31-'Año 2019'!B31</f>
        <v>0</v>
      </c>
      <c r="C31" s="34">
        <f>'Enero 2019'!C31+'Febrero 2019'!C31+'Marzo 2019'!C31+'Abril 2019'!C31+'Mayo 2019'!C31+'Junio 2019'!C31-'Año 2019'!C31</f>
        <v>0</v>
      </c>
      <c r="D31" s="35">
        <f>'Enero 2019'!D31+'Febrero 2019'!D31+'Marzo 2019'!D31+'Abril 2019'!D31+'Mayo 2019'!D31+'Junio 2019'!D31-'Año 2019'!D31</f>
        <v>0</v>
      </c>
      <c r="F31" s="163">
        <f>'ITR19'!B31+IITR19!B31-'Año 2019'!B31</f>
        <v>0</v>
      </c>
      <c r="G31" s="163">
        <f>'ITR19'!C31+IITR19!C31-'Año 2019'!C31</f>
        <v>0</v>
      </c>
      <c r="H31" s="163">
        <f>'ITR19'!D31+IITR19!D31-'Año 2019'!D31</f>
        <v>0</v>
      </c>
      <c r="I31" s="163"/>
    </row>
    <row r="32" spans="1:9" ht="15.75" thickBot="1" x14ac:dyDescent="0.3">
      <c r="A32" s="24"/>
      <c r="B32" s="37"/>
      <c r="C32" s="37"/>
      <c r="D32" s="37"/>
      <c r="F32" s="163"/>
      <c r="G32" s="163"/>
      <c r="H32" s="163"/>
      <c r="I32" s="163"/>
    </row>
    <row r="33" spans="1:9" ht="15.75" thickBot="1" x14ac:dyDescent="0.3">
      <c r="A33" s="90" t="s">
        <v>24</v>
      </c>
      <c r="B33" s="85">
        <f t="shared" ref="B33:C33" si="6">+B34</f>
        <v>0</v>
      </c>
      <c r="C33" s="85">
        <f t="shared" si="6"/>
        <v>0</v>
      </c>
      <c r="D33" s="85">
        <f>+D34</f>
        <v>0</v>
      </c>
      <c r="F33" s="163"/>
      <c r="G33" s="163"/>
      <c r="H33" s="163"/>
      <c r="I33" s="163"/>
    </row>
    <row r="34" spans="1:9" ht="15.75" thickBot="1" x14ac:dyDescent="0.3">
      <c r="A34" s="91" t="s">
        <v>25</v>
      </c>
      <c r="B34" s="34">
        <f>'Enero 2019'!B34+'Febrero 2019'!B34+'Marzo 2019'!B34+'Abril 2019'!B34+'Mayo 2019'!B34+'Junio 2019'!B34-'Año 2019'!B34</f>
        <v>0</v>
      </c>
      <c r="C34" s="34">
        <f>'Enero 2019'!C34+'Febrero 2019'!C34+'Marzo 2019'!C34+'Abril 2019'!C34+'Mayo 2019'!C34+'Junio 2019'!C34-'Año 2019'!C34</f>
        <v>0</v>
      </c>
      <c r="D34" s="35">
        <f>'Enero 2019'!D34+'Febrero 2019'!D34+'Marzo 2019'!D34+'Abril 2019'!D34+'Mayo 2019'!D34+'Junio 2019'!D34-'Año 2019'!D34</f>
        <v>0</v>
      </c>
      <c r="F34" s="163">
        <f>'ITR19'!B34+IITR19!B34-'Año 2019'!B34</f>
        <v>0</v>
      </c>
      <c r="G34" s="163">
        <f>'ITR19'!C34+IITR19!C34-'Año 2019'!C34</f>
        <v>0</v>
      </c>
      <c r="H34" s="163">
        <f>'ITR19'!D34+IITR19!D34-'Año 2019'!D34</f>
        <v>0</v>
      </c>
      <c r="I34" s="163"/>
    </row>
    <row r="35" spans="1:9" ht="15.75" thickBot="1" x14ac:dyDescent="0.3">
      <c r="A35" s="24"/>
      <c r="B35" s="37"/>
      <c r="C35" s="37"/>
      <c r="D35" s="37"/>
      <c r="F35" s="163"/>
      <c r="G35" s="163"/>
      <c r="H35" s="163"/>
      <c r="I35" s="163"/>
    </row>
    <row r="36" spans="1:9" ht="15.75" thickBot="1" x14ac:dyDescent="0.3">
      <c r="A36" s="84" t="s">
        <v>26</v>
      </c>
      <c r="B36" s="85">
        <f t="shared" ref="B36:C36" si="7">+B37+B38+B39+B40+B41</f>
        <v>0</v>
      </c>
      <c r="C36" s="85">
        <f t="shared" si="7"/>
        <v>0</v>
      </c>
      <c r="D36" s="85">
        <f>+D37+D38+D39+D40+D41</f>
        <v>0</v>
      </c>
      <c r="F36" s="163"/>
      <c r="G36" s="163"/>
      <c r="H36" s="163"/>
      <c r="I36" s="163"/>
    </row>
    <row r="37" spans="1:9" ht="15.75" thickBot="1" x14ac:dyDescent="0.3">
      <c r="A37" s="38" t="s">
        <v>27</v>
      </c>
      <c r="B37" s="34">
        <f>'Enero 2019'!B37+'Febrero 2019'!B37+'Marzo 2019'!B37+'Abril 2019'!B37+'Mayo 2019'!B37+'Junio 2019'!B37-'Año 2019'!B37</f>
        <v>0</v>
      </c>
      <c r="C37" s="34">
        <f>'Enero 2019'!C37+'Febrero 2019'!C37+'Marzo 2019'!C37+'Abril 2019'!C37+'Mayo 2019'!C37+'Junio 2019'!C37-'Año 2019'!C37</f>
        <v>0</v>
      </c>
      <c r="D37" s="34">
        <f>'Enero 2019'!D37+'Febrero 2019'!D37+'Marzo 2019'!D37+'Abril 2019'!D37+'Mayo 2019'!D37+'Junio 2019'!D37-'Año 2019'!D37</f>
        <v>0</v>
      </c>
      <c r="F37" s="163">
        <f>'ITR19'!B37+IITR19!B37-'Año 2019'!B37</f>
        <v>0</v>
      </c>
      <c r="G37" s="163">
        <f>'ITR19'!C37+IITR19!C37-'Año 2019'!C37</f>
        <v>0</v>
      </c>
      <c r="H37" s="163">
        <f>'ITR19'!D37+IITR19!D37-'Año 2019'!D37</f>
        <v>0</v>
      </c>
      <c r="I37" s="163"/>
    </row>
    <row r="38" spans="1:9" ht="15.75" thickBot="1" x14ac:dyDescent="0.3">
      <c r="A38" s="39" t="s">
        <v>28</v>
      </c>
      <c r="B38" s="34">
        <f>'Enero 2019'!B38+'Febrero 2019'!B38+'Marzo 2019'!B38+'Abril 2019'!B38+'Mayo 2019'!B38+'Junio 2019'!B38-'Año 2019'!B38</f>
        <v>0</v>
      </c>
      <c r="C38" s="34">
        <f>'Enero 2019'!C38+'Febrero 2019'!C38+'Marzo 2019'!C38+'Abril 2019'!C38+'Mayo 2019'!C38+'Junio 2019'!C38-'Año 2019'!C38</f>
        <v>0</v>
      </c>
      <c r="D38" s="34">
        <f>'Enero 2019'!D38+'Febrero 2019'!D38+'Marzo 2019'!D38+'Abril 2019'!D38+'Mayo 2019'!D38+'Junio 2019'!D38-'Año 2019'!D38</f>
        <v>0</v>
      </c>
      <c r="F38" s="163">
        <f>'ITR19'!B38+IITR19!B38-'Año 2019'!B38</f>
        <v>0</v>
      </c>
      <c r="G38" s="163">
        <f>'ITR19'!C38+IITR19!C38-'Año 2019'!C38</f>
        <v>0</v>
      </c>
      <c r="H38" s="163">
        <f>'ITR19'!D38+IITR19!D38-'Año 2019'!D38</f>
        <v>0</v>
      </c>
      <c r="I38" s="163"/>
    </row>
    <row r="39" spans="1:9" ht="15.75" thickBot="1" x14ac:dyDescent="0.3">
      <c r="A39" s="39" t="s">
        <v>29</v>
      </c>
      <c r="B39" s="34">
        <f>'Enero 2019'!B39+'Febrero 2019'!B39+'Marzo 2019'!B39+'Abril 2019'!B39+'Mayo 2019'!B39+'Junio 2019'!B39-'Año 2019'!B39</f>
        <v>0</v>
      </c>
      <c r="C39" s="34">
        <f>'Enero 2019'!C39+'Febrero 2019'!C39+'Marzo 2019'!C39+'Abril 2019'!C39+'Mayo 2019'!C39+'Junio 2019'!C39-'Año 2019'!C39</f>
        <v>0</v>
      </c>
      <c r="D39" s="34">
        <f>'Enero 2019'!D39+'Febrero 2019'!D39+'Marzo 2019'!D39+'Abril 2019'!D39+'Mayo 2019'!D39+'Junio 2019'!D39-'Año 2019'!D39</f>
        <v>0</v>
      </c>
      <c r="F39" s="163">
        <f>'ITR19'!B39+IITR19!B39-'Año 2019'!B39</f>
        <v>0</v>
      </c>
      <c r="G39" s="163">
        <f>'ITR19'!C39+IITR19!C39-'Año 2019'!C39</f>
        <v>0</v>
      </c>
      <c r="H39" s="163">
        <f>'ITR19'!D39+IITR19!D39-'Año 2019'!D39</f>
        <v>0</v>
      </c>
      <c r="I39" s="163"/>
    </row>
    <row r="40" spans="1:9" ht="15.75" thickBot="1" x14ac:dyDescent="0.3">
      <c r="A40" s="39" t="s">
        <v>30</v>
      </c>
      <c r="B40" s="34">
        <f>'Enero 2019'!B40+'Febrero 2019'!B40+'Marzo 2019'!B40+'Abril 2019'!B40+'Mayo 2019'!B40+'Junio 2019'!B40-'Año 2019'!B40</f>
        <v>0</v>
      </c>
      <c r="C40" s="34">
        <f>'Enero 2019'!C40+'Febrero 2019'!C40+'Marzo 2019'!C40+'Abril 2019'!C40+'Mayo 2019'!C40+'Junio 2019'!C40-'Año 2019'!C40</f>
        <v>0</v>
      </c>
      <c r="D40" s="34">
        <f>'Enero 2019'!D40+'Febrero 2019'!D40+'Marzo 2019'!D40+'Abril 2019'!D40+'Mayo 2019'!D40+'Junio 2019'!D40-'Año 2019'!D40</f>
        <v>0</v>
      </c>
      <c r="F40" s="163">
        <f>'ITR19'!B40+IITR19!B40-'Año 2019'!B40</f>
        <v>0</v>
      </c>
      <c r="G40" s="163">
        <f>'ITR19'!C40+IITR19!C40-'Año 2019'!C40</f>
        <v>0</v>
      </c>
      <c r="H40" s="163">
        <f>'ITR19'!D40+IITR19!D40-'Año 2019'!D40</f>
        <v>0</v>
      </c>
      <c r="I40" s="163"/>
    </row>
    <row r="41" spans="1:9" ht="15.75" thickBot="1" x14ac:dyDescent="0.3">
      <c r="A41" s="40" t="s">
        <v>31</v>
      </c>
      <c r="B41" s="34">
        <f>'Enero 2019'!B41+'Febrero 2019'!B41+'Marzo 2019'!B41+'Abril 2019'!B41+'Mayo 2019'!B41+'Junio 2019'!B41-'Año 2019'!B41</f>
        <v>0</v>
      </c>
      <c r="C41" s="34">
        <f>'Enero 2019'!C41+'Febrero 2019'!C41+'Marzo 2019'!C41+'Abril 2019'!C41+'Mayo 2019'!C41+'Junio 2019'!C41-'Año 2019'!C41</f>
        <v>0</v>
      </c>
      <c r="D41" s="34">
        <f>'Enero 2019'!D41+'Febrero 2019'!D41+'Marzo 2019'!D41+'Abril 2019'!D41+'Mayo 2019'!D41+'Junio 2019'!D41-'Año 2019'!D41</f>
        <v>0</v>
      </c>
      <c r="F41" s="163">
        <f>'ITR19'!B41+IITR19!B41-'Año 2019'!B41</f>
        <v>0</v>
      </c>
      <c r="G41" s="163">
        <f>'ITR19'!C41+IITR19!C41-'Año 2019'!C41</f>
        <v>0</v>
      </c>
      <c r="H41" s="163">
        <f>'ITR19'!D41+IITR19!D41-'Año 2019'!D41</f>
        <v>0</v>
      </c>
      <c r="I41" s="163"/>
    </row>
    <row r="42" spans="1:9" ht="15.75" thickBot="1" x14ac:dyDescent="0.3">
      <c r="A42" s="24"/>
      <c r="B42" s="37"/>
      <c r="C42" s="37"/>
      <c r="D42" s="37"/>
      <c r="F42" s="163"/>
      <c r="G42" s="163"/>
      <c r="H42" s="163"/>
      <c r="I42" s="163"/>
    </row>
    <row r="43" spans="1:9" ht="15.75" thickBot="1" x14ac:dyDescent="0.3">
      <c r="A43" s="84" t="s">
        <v>32</v>
      </c>
      <c r="B43" s="85">
        <f t="shared" ref="B43:C43" si="8">+B44+B45+B46+B47+B48+B49+B50+B51+B52</f>
        <v>0</v>
      </c>
      <c r="C43" s="85">
        <f t="shared" si="8"/>
        <v>0</v>
      </c>
      <c r="D43" s="85">
        <f>+D44+D45+D46+D47+D48+D49+D50+D51+D52</f>
        <v>0</v>
      </c>
      <c r="F43" s="163"/>
      <c r="G43" s="163"/>
      <c r="H43" s="163"/>
      <c r="I43" s="163"/>
    </row>
    <row r="44" spans="1:9" ht="15.75" thickBot="1" x14ac:dyDescent="0.3">
      <c r="A44" s="38" t="s">
        <v>33</v>
      </c>
      <c r="B44" s="30">
        <f>'Enero 2019'!B44+'Febrero 2019'!B44+'Marzo 2019'!B44+'Abril 2019'!B44+'Mayo 2019'!B44+'Junio 2019'!B44-'Año 2019'!B44</f>
        <v>0</v>
      </c>
      <c r="C44" s="30">
        <f>'Enero 2019'!C44+'Febrero 2019'!C44+'Marzo 2019'!C44+'Abril 2019'!C44+'Mayo 2019'!C44+'Junio 2019'!C44-'Año 2019'!C44</f>
        <v>0</v>
      </c>
      <c r="D44" s="31">
        <f>'Enero 2019'!D44+'Febrero 2019'!D44+'Marzo 2019'!D44+'Abril 2019'!D44+'Mayo 2019'!D44+'Junio 2019'!D44-'Año 2019'!D44</f>
        <v>0</v>
      </c>
      <c r="F44" s="163">
        <f>'ITR19'!B44+IITR19!B44-'Año 2019'!B44</f>
        <v>0</v>
      </c>
      <c r="G44" s="163">
        <f>'ITR19'!C44+IITR19!C44-'Año 2019'!C44</f>
        <v>0</v>
      </c>
      <c r="H44" s="163">
        <f>'ITR19'!D44+IITR19!D44-'Año 2019'!D44</f>
        <v>0</v>
      </c>
      <c r="I44" s="163"/>
    </row>
    <row r="45" spans="1:9" ht="15.75" thickBot="1" x14ac:dyDescent="0.3">
      <c r="A45" s="39" t="s">
        <v>34</v>
      </c>
      <c r="B45" s="30">
        <f>'Enero 2019'!B45+'Febrero 2019'!B45+'Marzo 2019'!B45+'Abril 2019'!B45+'Mayo 2019'!B45+'Junio 2019'!B45-'Año 2019'!B45</f>
        <v>0</v>
      </c>
      <c r="C45" s="30">
        <f>'Enero 2019'!C45+'Febrero 2019'!C45+'Marzo 2019'!C45+'Abril 2019'!C45+'Mayo 2019'!C45+'Junio 2019'!C45-'Año 2019'!C45</f>
        <v>0</v>
      </c>
      <c r="D45" s="31">
        <f>'Enero 2019'!D45+'Febrero 2019'!D45+'Marzo 2019'!D45+'Abril 2019'!D45+'Mayo 2019'!D45+'Junio 2019'!D45-'Año 2019'!D45</f>
        <v>0</v>
      </c>
      <c r="F45" s="163">
        <f>'ITR19'!B45+IITR19!B45-'Año 2019'!B45</f>
        <v>0</v>
      </c>
      <c r="G45" s="163">
        <f>'ITR19'!C45+IITR19!C45-'Año 2019'!C45</f>
        <v>0</v>
      </c>
      <c r="H45" s="163">
        <f>'ITR19'!D45+IITR19!D45-'Año 2019'!D45</f>
        <v>0</v>
      </c>
      <c r="I45" s="163"/>
    </row>
    <row r="46" spans="1:9" ht="15.75" thickBot="1" x14ac:dyDescent="0.3">
      <c r="A46" s="39" t="s">
        <v>35</v>
      </c>
      <c r="B46" s="30">
        <f>'Enero 2019'!B46+'Febrero 2019'!B46+'Marzo 2019'!B46+'Abril 2019'!B46+'Mayo 2019'!B46+'Junio 2019'!B46-'Año 2019'!B46</f>
        <v>0</v>
      </c>
      <c r="C46" s="30">
        <f>'Enero 2019'!C46+'Febrero 2019'!C46+'Marzo 2019'!C46+'Abril 2019'!C46+'Mayo 2019'!C46+'Junio 2019'!C46-'Año 2019'!C46</f>
        <v>0</v>
      </c>
      <c r="D46" s="31">
        <f>'Enero 2019'!D46+'Febrero 2019'!D46+'Marzo 2019'!D46+'Abril 2019'!D46+'Mayo 2019'!D46+'Junio 2019'!D46-'Año 2019'!D46</f>
        <v>0</v>
      </c>
      <c r="F46" s="163">
        <f>'ITR19'!B46+IITR19!B46-'Año 2019'!B46</f>
        <v>0</v>
      </c>
      <c r="G46" s="163">
        <f>'ITR19'!C46+IITR19!C46-'Año 2019'!C46</f>
        <v>0</v>
      </c>
      <c r="H46" s="163">
        <f>'ITR19'!D46+IITR19!D46-'Año 2019'!D46</f>
        <v>0</v>
      </c>
      <c r="I46" s="163"/>
    </row>
    <row r="47" spans="1:9" ht="15.75" thickBot="1" x14ac:dyDescent="0.3">
      <c r="A47" s="39" t="s">
        <v>36</v>
      </c>
      <c r="B47" s="30">
        <f>'Enero 2019'!B47+'Febrero 2019'!B47+'Marzo 2019'!B47+'Abril 2019'!B47+'Mayo 2019'!B47+'Junio 2019'!B47-'Año 2019'!B47</f>
        <v>0</v>
      </c>
      <c r="C47" s="30">
        <f>'Enero 2019'!C47+'Febrero 2019'!C47+'Marzo 2019'!C47+'Abril 2019'!C47+'Mayo 2019'!C47+'Junio 2019'!C47-'Año 2019'!C47</f>
        <v>0</v>
      </c>
      <c r="D47" s="31">
        <f>'Enero 2019'!D47+'Febrero 2019'!D47+'Marzo 2019'!D47+'Abril 2019'!D47+'Mayo 2019'!D47+'Junio 2019'!D47-'Año 2019'!D47</f>
        <v>0</v>
      </c>
      <c r="F47" s="163">
        <f>'ITR19'!B47+IITR19!B47-'Año 2019'!B47</f>
        <v>0</v>
      </c>
      <c r="G47" s="163">
        <f>'ITR19'!C47+IITR19!C47-'Año 2019'!C47</f>
        <v>0</v>
      </c>
      <c r="H47" s="163">
        <f>'ITR19'!D47+IITR19!D47-'Año 2019'!D47</f>
        <v>0</v>
      </c>
      <c r="I47" s="163"/>
    </row>
    <row r="48" spans="1:9" ht="15.75" thickBot="1" x14ac:dyDescent="0.3">
      <c r="A48" s="39" t="s">
        <v>37</v>
      </c>
      <c r="B48" s="30">
        <f>'Enero 2019'!B48+'Febrero 2019'!B48+'Marzo 2019'!B48+'Abril 2019'!B48+'Mayo 2019'!B48+'Junio 2019'!B48-'Año 2019'!B48</f>
        <v>0</v>
      </c>
      <c r="C48" s="30">
        <f>'Enero 2019'!C48+'Febrero 2019'!C48+'Marzo 2019'!C48+'Abril 2019'!C48+'Mayo 2019'!C48+'Junio 2019'!C48-'Año 2019'!C48</f>
        <v>0</v>
      </c>
      <c r="D48" s="31">
        <f>'Enero 2019'!D48+'Febrero 2019'!D48+'Marzo 2019'!D48+'Abril 2019'!D48+'Mayo 2019'!D48+'Junio 2019'!D48-'Año 2019'!D48</f>
        <v>0</v>
      </c>
      <c r="F48" s="163">
        <f>'ITR19'!B48+IITR19!B48-'Año 2019'!B48</f>
        <v>0</v>
      </c>
      <c r="G48" s="163">
        <f>'ITR19'!C48+IITR19!C48-'Año 2019'!C48</f>
        <v>0</v>
      </c>
      <c r="H48" s="163">
        <f>'ITR19'!D48+IITR19!D48-'Año 2019'!D48</f>
        <v>0</v>
      </c>
      <c r="I48" s="163"/>
    </row>
    <row r="49" spans="1:9" ht="15.75" thickBot="1" x14ac:dyDescent="0.3">
      <c r="A49" s="39" t="s">
        <v>38</v>
      </c>
      <c r="B49" s="30">
        <f>'Enero 2019'!B49+'Febrero 2019'!B49+'Marzo 2019'!B49+'Abril 2019'!B49+'Mayo 2019'!B49+'Junio 2019'!B49-'Año 2019'!B49</f>
        <v>0</v>
      </c>
      <c r="C49" s="30">
        <f>'Enero 2019'!C49+'Febrero 2019'!C49+'Marzo 2019'!C49+'Abril 2019'!C49+'Mayo 2019'!C49+'Junio 2019'!C49-'Año 2019'!C49</f>
        <v>0</v>
      </c>
      <c r="D49" s="31">
        <f>'Enero 2019'!D49+'Febrero 2019'!D49+'Marzo 2019'!D49+'Abril 2019'!D49+'Mayo 2019'!D49+'Junio 2019'!D49-'Año 2019'!D49</f>
        <v>0</v>
      </c>
      <c r="F49" s="163">
        <f>'ITR19'!B49+IITR19!B49-'Año 2019'!B49</f>
        <v>0</v>
      </c>
      <c r="G49" s="163">
        <f>'ITR19'!C49+IITR19!C49-'Año 2019'!C49</f>
        <v>0</v>
      </c>
      <c r="H49" s="163">
        <f>'ITR19'!D49+IITR19!D49-'Año 2019'!D49</f>
        <v>0</v>
      </c>
      <c r="I49" s="163"/>
    </row>
    <row r="50" spans="1:9" ht="15.75" thickBot="1" x14ac:dyDescent="0.3">
      <c r="A50" s="39" t="s">
        <v>39</v>
      </c>
      <c r="B50" s="30">
        <f>'Enero 2019'!B50+'Febrero 2019'!B50+'Marzo 2019'!B50+'Abril 2019'!B50+'Mayo 2019'!B50+'Junio 2019'!B50-'Año 2019'!B50</f>
        <v>0</v>
      </c>
      <c r="C50" s="30">
        <f>'Enero 2019'!C50+'Febrero 2019'!C50+'Marzo 2019'!C50+'Abril 2019'!C50+'Mayo 2019'!C50+'Junio 2019'!C50-'Año 2019'!C50</f>
        <v>0</v>
      </c>
      <c r="D50" s="31">
        <f>'Enero 2019'!D50+'Febrero 2019'!D50+'Marzo 2019'!D50+'Abril 2019'!D50+'Mayo 2019'!D50+'Junio 2019'!D50-'Año 2019'!D50</f>
        <v>0</v>
      </c>
      <c r="F50" s="163">
        <f>'ITR19'!B50+IITR19!B50-'Año 2019'!B50</f>
        <v>0</v>
      </c>
      <c r="G50" s="163">
        <f>'ITR19'!C50+IITR19!C50-'Año 2019'!C50</f>
        <v>0</v>
      </c>
      <c r="H50" s="163">
        <f>'ITR19'!D50+IITR19!D50-'Año 2019'!D50</f>
        <v>0</v>
      </c>
      <c r="I50" s="163"/>
    </row>
    <row r="51" spans="1:9" ht="15.75" thickBot="1" x14ac:dyDescent="0.3">
      <c r="A51" s="39" t="s">
        <v>40</v>
      </c>
      <c r="B51" s="30">
        <f>'Enero 2019'!B51+'Febrero 2019'!B51+'Marzo 2019'!B51+'Abril 2019'!B51+'Mayo 2019'!B51+'Junio 2019'!B51-'Año 2019'!B51</f>
        <v>0</v>
      </c>
      <c r="C51" s="30">
        <f>'Enero 2019'!C51+'Febrero 2019'!C51+'Marzo 2019'!C51+'Abril 2019'!C51+'Mayo 2019'!C51+'Junio 2019'!C51-'Año 2019'!C51</f>
        <v>0</v>
      </c>
      <c r="D51" s="31">
        <f>'Enero 2019'!D51+'Febrero 2019'!D51+'Marzo 2019'!D51+'Abril 2019'!D51+'Mayo 2019'!D51+'Junio 2019'!D51-'Año 2019'!D51</f>
        <v>0</v>
      </c>
      <c r="F51" s="163">
        <f>'ITR19'!B51+IITR19!B51-'Año 2019'!B51</f>
        <v>0</v>
      </c>
      <c r="G51" s="163">
        <f>'ITR19'!C51+IITR19!C51-'Año 2019'!C51</f>
        <v>0</v>
      </c>
      <c r="H51" s="163">
        <f>'ITR19'!D51+IITR19!D51-'Año 2019'!D51</f>
        <v>0</v>
      </c>
      <c r="I51" s="163"/>
    </row>
    <row r="52" spans="1:9" ht="15.75" thickBot="1" x14ac:dyDescent="0.3">
      <c r="A52" s="40" t="s">
        <v>41</v>
      </c>
      <c r="B52" s="34">
        <f>'Enero 2019'!B52+'Febrero 2019'!B52+'Marzo 2019'!B52+'Abril 2019'!B52+'Mayo 2019'!B52+'Junio 2019'!B52-'Año 2019'!B52</f>
        <v>0</v>
      </c>
      <c r="C52" s="34">
        <f>'Enero 2019'!C52+'Febrero 2019'!C52+'Marzo 2019'!C52+'Abril 2019'!C52+'Mayo 2019'!C52+'Junio 2019'!C52-'Año 2019'!C52</f>
        <v>0</v>
      </c>
      <c r="D52" s="35">
        <f>'Enero 2019'!D52+'Febrero 2019'!D52+'Marzo 2019'!D52+'Abril 2019'!D52+'Mayo 2019'!D52+'Junio 2019'!D52-'Año 2019'!D52</f>
        <v>0</v>
      </c>
      <c r="F52" s="163">
        <f>'ITR19'!B52+IITR19!B52-'Año 2019'!B52</f>
        <v>0</v>
      </c>
      <c r="G52" s="163">
        <f>'ITR19'!C52+IITR19!C52-'Año 2019'!C52</f>
        <v>0</v>
      </c>
      <c r="H52" s="163">
        <f>'ITR19'!D52+IITR19!D52-'Año 2019'!D52</f>
        <v>0</v>
      </c>
      <c r="I52" s="163"/>
    </row>
    <row r="53" spans="1:9" ht="15.75" thickBot="1" x14ac:dyDescent="0.3">
      <c r="A53" s="24"/>
      <c r="B53" s="37"/>
      <c r="C53" s="37"/>
      <c r="D53" s="37"/>
      <c r="F53" s="163"/>
      <c r="G53" s="163"/>
      <c r="H53" s="163"/>
      <c r="I53" s="163"/>
    </row>
    <row r="54" spans="1:9" ht="15.75" thickBot="1" x14ac:dyDescent="0.3">
      <c r="A54" s="84" t="s">
        <v>42</v>
      </c>
      <c r="B54" s="85">
        <f t="shared" ref="B54:C54" si="9">+B55+B57+B56+B58</f>
        <v>0</v>
      </c>
      <c r="C54" s="85">
        <f t="shared" si="9"/>
        <v>0</v>
      </c>
      <c r="D54" s="85">
        <f>+D55+D57+D56+D58</f>
        <v>0</v>
      </c>
      <c r="F54" s="163"/>
      <c r="G54" s="163"/>
      <c r="H54" s="163"/>
      <c r="I54" s="163"/>
    </row>
    <row r="55" spans="1:9" ht="15.75" thickBot="1" x14ac:dyDescent="0.3">
      <c r="A55" s="38" t="s">
        <v>43</v>
      </c>
      <c r="B55" s="30">
        <f>'Enero 2019'!B55+'Febrero 2019'!B55+'Marzo 2019'!B55+'Abril 2019'!B55+'Mayo 2019'!B55+'Junio 2019'!B55-'Año 2019'!B55</f>
        <v>0</v>
      </c>
      <c r="C55" s="30">
        <f>'Enero 2019'!C55+'Febrero 2019'!C55+'Marzo 2019'!C55+'Abril 2019'!C55+'Mayo 2019'!C55+'Junio 2019'!C55-'Año 2019'!C55</f>
        <v>0</v>
      </c>
      <c r="D55" s="31">
        <f>'Enero 2019'!D55+'Febrero 2019'!D55+'Marzo 2019'!D55+'Abril 2019'!D55+'Mayo 2019'!D55+'Junio 2019'!D55-'Año 2019'!D55</f>
        <v>0</v>
      </c>
      <c r="F55" s="163">
        <f>'ITR19'!B55+IITR19!B55-'Año 2019'!B55</f>
        <v>0</v>
      </c>
      <c r="G55" s="163">
        <f>'ITR19'!C55+IITR19!C55-'Año 2019'!C55</f>
        <v>0</v>
      </c>
      <c r="H55" s="163">
        <f>'ITR19'!D55+IITR19!D55-'Año 2019'!D55</f>
        <v>0</v>
      </c>
      <c r="I55" s="163"/>
    </row>
    <row r="56" spans="1:9" ht="15.75" thickBot="1" x14ac:dyDescent="0.3">
      <c r="A56" s="39" t="s">
        <v>44</v>
      </c>
      <c r="B56" s="30">
        <f>'Enero 2019'!B56+'Febrero 2019'!B56+'Marzo 2019'!B56+'Abril 2019'!B56+'Mayo 2019'!B56+'Junio 2019'!B56-'Año 2019'!B56</f>
        <v>0</v>
      </c>
      <c r="C56" s="30">
        <f>'Enero 2019'!C56+'Febrero 2019'!C56+'Marzo 2019'!C56+'Abril 2019'!C56+'Mayo 2019'!C56+'Junio 2019'!C56-'Año 2019'!C56</f>
        <v>0</v>
      </c>
      <c r="D56" s="31">
        <f>'Enero 2019'!D56+'Febrero 2019'!D56+'Marzo 2019'!D56+'Abril 2019'!D56+'Mayo 2019'!D56+'Junio 2019'!D56-'Año 2019'!D56</f>
        <v>0</v>
      </c>
      <c r="F56" s="163">
        <f>'ITR19'!B56+IITR19!B56-'Año 2019'!B56</f>
        <v>0</v>
      </c>
      <c r="G56" s="163">
        <f>'ITR19'!C56+IITR19!C56-'Año 2019'!C56</f>
        <v>0</v>
      </c>
      <c r="H56" s="163">
        <f>'ITR19'!D56+IITR19!D56-'Año 2019'!D56</f>
        <v>0</v>
      </c>
      <c r="I56" s="163"/>
    </row>
    <row r="57" spans="1:9" ht="15.75" thickBot="1" x14ac:dyDescent="0.3">
      <c r="A57" s="39" t="s">
        <v>45</v>
      </c>
      <c r="B57" s="30">
        <f>'Enero 2019'!B57+'Febrero 2019'!B57+'Marzo 2019'!B57+'Abril 2019'!B57+'Mayo 2019'!B57+'Junio 2019'!B57-'Año 2019'!B57</f>
        <v>0</v>
      </c>
      <c r="C57" s="30">
        <f>'Enero 2019'!C57+'Febrero 2019'!C57+'Marzo 2019'!C57+'Abril 2019'!C57+'Mayo 2019'!C57+'Junio 2019'!C57-'Año 2019'!C57</f>
        <v>0</v>
      </c>
      <c r="D57" s="31">
        <f>'Enero 2019'!D57+'Febrero 2019'!D57+'Marzo 2019'!D57+'Abril 2019'!D57+'Mayo 2019'!D57+'Junio 2019'!D57-'Año 2019'!D57</f>
        <v>0</v>
      </c>
      <c r="F57" s="163">
        <f>'ITR19'!B57+IITR19!B57-'Año 2019'!B57</f>
        <v>0</v>
      </c>
      <c r="G57" s="163">
        <f>'ITR19'!C57+IITR19!C57-'Año 2019'!C57</f>
        <v>0</v>
      </c>
      <c r="H57" s="163">
        <f>'ITR19'!D57+IITR19!D57-'Año 2019'!D57</f>
        <v>0</v>
      </c>
      <c r="I57" s="163"/>
    </row>
    <row r="58" spans="1:9" ht="15.75" thickBot="1" x14ac:dyDescent="0.3">
      <c r="A58" s="40" t="s">
        <v>46</v>
      </c>
      <c r="B58" s="34">
        <f>'Enero 2019'!B58+'Febrero 2019'!B58+'Marzo 2019'!B58+'Abril 2019'!B58+'Mayo 2019'!B58+'Junio 2019'!B58-'Año 2019'!B58</f>
        <v>0</v>
      </c>
      <c r="C58" s="34">
        <f>'Enero 2019'!C58+'Febrero 2019'!C58+'Marzo 2019'!C58+'Abril 2019'!C58+'Mayo 2019'!C58+'Junio 2019'!C58-'Año 2019'!C58</f>
        <v>0</v>
      </c>
      <c r="D58" s="35">
        <f>'Enero 2019'!D58+'Febrero 2019'!D58+'Marzo 2019'!D58+'Abril 2019'!D58+'Mayo 2019'!D58+'Junio 2019'!D58-'Año 2019'!D58</f>
        <v>0</v>
      </c>
      <c r="F58" s="163">
        <f>'ITR19'!B58+IITR19!B58-'Año 2019'!B58</f>
        <v>0</v>
      </c>
      <c r="G58" s="163">
        <f>'ITR19'!C58+IITR19!C58-'Año 2019'!C58</f>
        <v>0</v>
      </c>
      <c r="H58" s="163">
        <f>'ITR19'!D58+IITR19!D58-'Año 2019'!D58</f>
        <v>0</v>
      </c>
      <c r="I58" s="163"/>
    </row>
    <row r="59" spans="1:9" ht="15.75" thickBot="1" x14ac:dyDescent="0.3">
      <c r="A59" s="24"/>
      <c r="B59" s="37"/>
      <c r="C59" s="37"/>
      <c r="D59" s="37"/>
      <c r="F59" s="163"/>
      <c r="G59" s="163"/>
      <c r="H59" s="163"/>
      <c r="I59" s="163"/>
    </row>
    <row r="60" spans="1:9" ht="15.75" thickBot="1" x14ac:dyDescent="0.3">
      <c r="A60" s="84" t="s">
        <v>47</v>
      </c>
      <c r="B60" s="85">
        <f t="shared" ref="B60:C60" si="10">+B61+B62+B63</f>
        <v>0</v>
      </c>
      <c r="C60" s="85">
        <f t="shared" si="10"/>
        <v>0</v>
      </c>
      <c r="D60" s="85">
        <f>+D61+D62+D63</f>
        <v>0</v>
      </c>
      <c r="F60" s="163"/>
      <c r="G60" s="163"/>
      <c r="H60" s="163"/>
      <c r="I60" s="163"/>
    </row>
    <row r="61" spans="1:9" ht="15.75" thickBot="1" x14ac:dyDescent="0.3">
      <c r="A61" s="38" t="s">
        <v>48</v>
      </c>
      <c r="B61" s="30">
        <f>'Enero 2019'!B61+'Febrero 2019'!B61+'Marzo 2019'!B61+'Abril 2019'!B61+'Mayo 2019'!B61+'Junio 2019'!B61-'Año 2019'!B61</f>
        <v>0</v>
      </c>
      <c r="C61" s="30">
        <f>'Enero 2019'!C61+'Febrero 2019'!C61+'Marzo 2019'!C61+'Abril 2019'!C61+'Mayo 2019'!C61+'Junio 2019'!C61-'Año 2019'!C61</f>
        <v>0</v>
      </c>
      <c r="D61" s="31">
        <f>'Enero 2019'!D61+'Febrero 2019'!D61+'Marzo 2019'!D61+'Abril 2019'!D61+'Mayo 2019'!D61+'Junio 2019'!D61-'Año 2019'!D61</f>
        <v>0</v>
      </c>
      <c r="F61" s="163">
        <f>'ITR19'!B61+IITR19!B61-'Año 2019'!B61</f>
        <v>0</v>
      </c>
      <c r="G61" s="163">
        <f>'ITR19'!C61+IITR19!C61-'Año 2019'!C61</f>
        <v>0</v>
      </c>
      <c r="H61" s="163">
        <f>'ITR19'!D61+IITR19!D61-'Año 2019'!D61</f>
        <v>0</v>
      </c>
      <c r="I61" s="163"/>
    </row>
    <row r="62" spans="1:9" ht="15.75" thickBot="1" x14ac:dyDescent="0.3">
      <c r="A62" s="39" t="s">
        <v>49</v>
      </c>
      <c r="B62" s="30">
        <f>'Enero 2019'!B62+'Febrero 2019'!B62+'Marzo 2019'!B62+'Abril 2019'!B62+'Mayo 2019'!B62+'Junio 2019'!B62-'Año 2019'!B62</f>
        <v>0</v>
      </c>
      <c r="C62" s="30">
        <f>'Enero 2019'!C62+'Febrero 2019'!C62+'Marzo 2019'!C62+'Abril 2019'!C62+'Mayo 2019'!C62+'Junio 2019'!C62-'Año 2019'!C62</f>
        <v>0</v>
      </c>
      <c r="D62" s="31">
        <f>'Enero 2019'!D62+'Febrero 2019'!D62+'Marzo 2019'!D62+'Abril 2019'!D62+'Mayo 2019'!D62+'Junio 2019'!D62-'Año 2019'!D62</f>
        <v>0</v>
      </c>
      <c r="F62" s="163">
        <f>'ITR19'!B62+IITR19!B62-'Año 2019'!B62</f>
        <v>0</v>
      </c>
      <c r="G62" s="163">
        <f>'ITR19'!C62+IITR19!C62-'Año 2019'!C62</f>
        <v>0</v>
      </c>
      <c r="H62" s="163">
        <f>'ITR19'!D62+IITR19!D62-'Año 2019'!D62</f>
        <v>0</v>
      </c>
      <c r="I62" s="163"/>
    </row>
    <row r="63" spans="1:9" ht="15.75" thickBot="1" x14ac:dyDescent="0.3">
      <c r="A63" s="40" t="s">
        <v>50</v>
      </c>
      <c r="B63" s="34">
        <f>'Enero 2019'!B63+'Febrero 2019'!B63+'Marzo 2019'!B63+'Abril 2019'!B63+'Mayo 2019'!B63+'Junio 2019'!B63-'Año 2019'!B63</f>
        <v>0</v>
      </c>
      <c r="C63" s="34">
        <f>'Enero 2019'!C63+'Febrero 2019'!C63+'Marzo 2019'!C63+'Abril 2019'!C63+'Mayo 2019'!C63+'Junio 2019'!C63-'Año 2019'!C63</f>
        <v>0</v>
      </c>
      <c r="D63" s="35">
        <f>'Enero 2019'!D63+'Febrero 2019'!D63+'Marzo 2019'!D63+'Abril 2019'!D63+'Mayo 2019'!D63+'Junio 2019'!D63-'Año 2019'!D63</f>
        <v>0</v>
      </c>
      <c r="F63" s="163">
        <f>'ITR19'!B63+IITR19!B63-'Año 2019'!B63</f>
        <v>0</v>
      </c>
      <c r="G63" s="163">
        <f>'ITR19'!C63+IITR19!C63-'Año 2019'!C63</f>
        <v>0</v>
      </c>
      <c r="H63" s="163">
        <f>'ITR19'!D63+IITR19!D63-'Año 2019'!D63</f>
        <v>0</v>
      </c>
      <c r="I63" s="163"/>
    </row>
    <row r="64" spans="1:9" ht="15.75" thickBot="1" x14ac:dyDescent="0.3">
      <c r="A64" s="24"/>
      <c r="B64" s="37"/>
      <c r="C64" s="37"/>
      <c r="D64" s="37"/>
      <c r="F64" s="163"/>
      <c r="G64" s="163"/>
      <c r="H64" s="163"/>
      <c r="I64" s="163"/>
    </row>
    <row r="65" spans="1:9" ht="15.75" thickBot="1" x14ac:dyDescent="0.3">
      <c r="A65" s="84" t="s">
        <v>51</v>
      </c>
      <c r="B65" s="85">
        <f t="shared" ref="B65:C65" si="11">+B66+B67</f>
        <v>0</v>
      </c>
      <c r="C65" s="85">
        <f t="shared" si="11"/>
        <v>0</v>
      </c>
      <c r="D65" s="85">
        <f>+D66+D67</f>
        <v>0</v>
      </c>
      <c r="F65" s="163"/>
      <c r="G65" s="163"/>
      <c r="H65" s="163"/>
      <c r="I65" s="163"/>
    </row>
    <row r="66" spans="1:9" ht="15.75" thickBot="1" x14ac:dyDescent="0.3">
      <c r="A66" s="38" t="s">
        <v>52</v>
      </c>
      <c r="B66" s="30">
        <f>'Enero 2019'!B66+'Febrero 2019'!B66+'Marzo 2019'!B66+'Abril 2019'!B66+'Mayo 2019'!B66+'Junio 2019'!B66-'Año 2019'!B66</f>
        <v>0</v>
      </c>
      <c r="C66" s="30">
        <f>'Enero 2019'!C66+'Febrero 2019'!C66+'Marzo 2019'!C66+'Abril 2019'!C66+'Mayo 2019'!C66+'Junio 2019'!C66-'Año 2019'!C66</f>
        <v>0</v>
      </c>
      <c r="D66" s="31">
        <f>'Enero 2019'!D66+'Febrero 2019'!D66+'Marzo 2019'!D66+'Abril 2019'!D66+'Mayo 2019'!D66+'Junio 2019'!D66-'Año 2019'!D66</f>
        <v>0</v>
      </c>
      <c r="F66" s="163">
        <f>'ITR19'!B66+IITR19!B66-'Año 2019'!B66</f>
        <v>0</v>
      </c>
      <c r="G66" s="163">
        <f>'ITR19'!C66+IITR19!C66-'Año 2019'!C66</f>
        <v>0</v>
      </c>
      <c r="H66" s="163">
        <f>'ITR19'!D66+IITR19!D66-'Año 2019'!D66</f>
        <v>0</v>
      </c>
      <c r="I66" s="163"/>
    </row>
    <row r="67" spans="1:9" ht="15.75" thickBot="1" x14ac:dyDescent="0.3">
      <c r="A67" s="40" t="s">
        <v>53</v>
      </c>
      <c r="B67" s="34">
        <f>'Enero 2019'!B67+'Febrero 2019'!B67+'Marzo 2019'!B67+'Abril 2019'!B67+'Mayo 2019'!B67+'Junio 2019'!B67-'Año 2019'!B67</f>
        <v>0</v>
      </c>
      <c r="C67" s="34">
        <f>'Enero 2019'!C67+'Febrero 2019'!C67+'Marzo 2019'!C67+'Abril 2019'!C67+'Mayo 2019'!C67+'Junio 2019'!C67-'Año 2019'!C67</f>
        <v>0</v>
      </c>
      <c r="D67" s="35">
        <f>'Enero 2019'!D67+'Febrero 2019'!D67+'Marzo 2019'!D67+'Abril 2019'!D67+'Mayo 2019'!D67+'Junio 2019'!D67-'Año 2019'!D67</f>
        <v>0</v>
      </c>
      <c r="F67" s="163">
        <f>'ITR19'!B67+IITR19!B67-'Año 2019'!B67</f>
        <v>0</v>
      </c>
      <c r="G67" s="163">
        <f>'ITR19'!C67+IITR19!C67-'Año 2019'!C67</f>
        <v>0</v>
      </c>
      <c r="H67" s="163">
        <f>'ITR19'!D67+IITR19!D67-'Año 2019'!D67</f>
        <v>0</v>
      </c>
      <c r="I67" s="163"/>
    </row>
    <row r="68" spans="1:9" ht="15.75" thickBot="1" x14ac:dyDescent="0.3">
      <c r="A68" s="24"/>
      <c r="B68" s="37"/>
      <c r="C68" s="37"/>
      <c r="D68" s="37"/>
      <c r="F68" s="163"/>
      <c r="G68" s="163"/>
      <c r="H68" s="163"/>
      <c r="I68" s="163"/>
    </row>
    <row r="69" spans="1:9" ht="15.75" thickBot="1" x14ac:dyDescent="0.3">
      <c r="A69" s="84" t="s">
        <v>54</v>
      </c>
      <c r="B69" s="85">
        <f t="shared" ref="B69:C69" si="12">+B70+B71+B72+B73</f>
        <v>0</v>
      </c>
      <c r="C69" s="85">
        <f t="shared" si="12"/>
        <v>0</v>
      </c>
      <c r="D69" s="85">
        <f>+D70+D71+D72+D73</f>
        <v>0</v>
      </c>
      <c r="F69" s="163"/>
      <c r="G69" s="163"/>
      <c r="H69" s="163"/>
      <c r="I69" s="163"/>
    </row>
    <row r="70" spans="1:9" ht="15.75" thickBot="1" x14ac:dyDescent="0.3">
      <c r="A70" s="38" t="s">
        <v>55</v>
      </c>
      <c r="B70" s="30">
        <f>'Enero 2019'!B70+'Febrero 2019'!B70+'Marzo 2019'!B70+'Abril 2019'!B70+'Mayo 2019'!B70+'Junio 2019'!B70-'Año 2019'!B70</f>
        <v>0</v>
      </c>
      <c r="C70" s="30">
        <f>'Enero 2019'!C70+'Febrero 2019'!C70+'Marzo 2019'!C70+'Abril 2019'!C70+'Mayo 2019'!C70+'Junio 2019'!C70-'Año 2019'!C70</f>
        <v>0</v>
      </c>
      <c r="D70" s="31">
        <f>'Enero 2019'!D70+'Febrero 2019'!D70+'Marzo 2019'!D70+'Abril 2019'!D70+'Mayo 2019'!D70+'Junio 2019'!D70-'Año 2019'!D70</f>
        <v>0</v>
      </c>
      <c r="F70" s="163">
        <f>'ITR19'!B70+IITR19!B70-'Año 2019'!B70</f>
        <v>0</v>
      </c>
      <c r="G70" s="163">
        <f>'ITR19'!C70+IITR19!C70-'Año 2019'!C70</f>
        <v>0</v>
      </c>
      <c r="H70" s="163">
        <f>'ITR19'!D70+IITR19!D70-'Año 2019'!D70</f>
        <v>0</v>
      </c>
      <c r="I70" s="163"/>
    </row>
    <row r="71" spans="1:9" ht="15.75" thickBot="1" x14ac:dyDescent="0.3">
      <c r="A71" s="39" t="s">
        <v>56</v>
      </c>
      <c r="B71" s="30">
        <f>'Enero 2019'!B71+'Febrero 2019'!B71+'Marzo 2019'!B71+'Abril 2019'!B71+'Mayo 2019'!B71+'Junio 2019'!B71-'Año 2019'!B71</f>
        <v>0</v>
      </c>
      <c r="C71" s="30">
        <f>'Enero 2019'!C71+'Febrero 2019'!C71+'Marzo 2019'!C71+'Abril 2019'!C71+'Mayo 2019'!C71+'Junio 2019'!C71-'Año 2019'!C71</f>
        <v>0</v>
      </c>
      <c r="D71" s="31">
        <f>'Enero 2019'!D71+'Febrero 2019'!D71+'Marzo 2019'!D71+'Abril 2019'!D71+'Mayo 2019'!D71+'Junio 2019'!D71-'Año 2019'!D71</f>
        <v>0</v>
      </c>
      <c r="F71" s="163">
        <f>'ITR19'!B71+IITR19!B71-'Año 2019'!B71</f>
        <v>0</v>
      </c>
      <c r="G71" s="163">
        <f>'ITR19'!C71+IITR19!C71-'Año 2019'!C71</f>
        <v>0</v>
      </c>
      <c r="H71" s="163">
        <f>'ITR19'!D71+IITR19!D71-'Año 2019'!D71</f>
        <v>0</v>
      </c>
      <c r="I71" s="163"/>
    </row>
    <row r="72" spans="1:9" ht="15.75" thickBot="1" x14ac:dyDescent="0.3">
      <c r="A72" s="39" t="s">
        <v>57</v>
      </c>
      <c r="B72" s="30">
        <f>'Enero 2019'!B72+'Febrero 2019'!B72+'Marzo 2019'!B72+'Abril 2019'!B72+'Mayo 2019'!B72+'Junio 2019'!B72-'Año 2019'!B72</f>
        <v>0</v>
      </c>
      <c r="C72" s="30">
        <f>'Enero 2019'!C72+'Febrero 2019'!C72+'Marzo 2019'!C72+'Abril 2019'!C72+'Mayo 2019'!C72+'Junio 2019'!C72-'Año 2019'!C72</f>
        <v>0</v>
      </c>
      <c r="D72" s="31">
        <f>'Enero 2019'!D72+'Febrero 2019'!D72+'Marzo 2019'!D72+'Abril 2019'!D72+'Mayo 2019'!D72+'Junio 2019'!D72-'Año 2019'!D72</f>
        <v>0</v>
      </c>
      <c r="F72" s="163">
        <f>'ITR19'!B72+IITR19!B72-'Año 2019'!B72</f>
        <v>0</v>
      </c>
      <c r="G72" s="163">
        <f>'ITR19'!C72+IITR19!C72-'Año 2019'!C72</f>
        <v>0</v>
      </c>
      <c r="H72" s="163">
        <f>'ITR19'!D72+IITR19!D72-'Año 2019'!D72</f>
        <v>0</v>
      </c>
      <c r="I72" s="163"/>
    </row>
    <row r="73" spans="1:9" ht="15.75" thickBot="1" x14ac:dyDescent="0.3">
      <c r="A73" s="40" t="s">
        <v>58</v>
      </c>
      <c r="B73" s="34">
        <f>'Enero 2019'!B73+'Febrero 2019'!B73+'Marzo 2019'!B73+'Abril 2019'!B73+'Mayo 2019'!B73+'Junio 2019'!B73-'Año 2019'!B73</f>
        <v>0</v>
      </c>
      <c r="C73" s="34">
        <f>'Enero 2019'!C73+'Febrero 2019'!C73+'Marzo 2019'!C73+'Abril 2019'!C73+'Mayo 2019'!C73+'Junio 2019'!C73-'Año 2019'!C73</f>
        <v>0</v>
      </c>
      <c r="D73" s="35">
        <f>'Enero 2019'!D73+'Febrero 2019'!D73+'Marzo 2019'!D73+'Abril 2019'!D73+'Mayo 2019'!D73+'Junio 2019'!D73-'Año 2019'!D73</f>
        <v>0</v>
      </c>
      <c r="F73" s="163">
        <f>'ITR19'!B73+IITR19!B73-'Año 2019'!B73</f>
        <v>0</v>
      </c>
      <c r="G73" s="163">
        <f>'ITR19'!C73+IITR19!C73-'Año 2019'!C73</f>
        <v>0</v>
      </c>
      <c r="H73" s="163">
        <f>'ITR19'!D73+IITR19!D73-'Año 2019'!D73</f>
        <v>0</v>
      </c>
      <c r="I73" s="163"/>
    </row>
    <row r="74" spans="1:9" ht="15.75" thickBot="1" x14ac:dyDescent="0.3">
      <c r="A74" s="24"/>
      <c r="B74" s="37"/>
      <c r="C74" s="37"/>
      <c r="D74" s="37"/>
      <c r="F74" s="163"/>
      <c r="G74" s="163"/>
      <c r="H74" s="163"/>
      <c r="I74" s="163"/>
    </row>
    <row r="75" spans="1:9" ht="15.75" thickBot="1" x14ac:dyDescent="0.3">
      <c r="A75" s="84" t="s">
        <v>59</v>
      </c>
      <c r="B75" s="85">
        <f t="shared" ref="B75:C75" si="13">+B76</f>
        <v>0</v>
      </c>
      <c r="C75" s="85">
        <f t="shared" si="13"/>
        <v>0</v>
      </c>
      <c r="D75" s="85">
        <f>+D76</f>
        <v>0</v>
      </c>
      <c r="F75" s="163"/>
      <c r="G75" s="163"/>
      <c r="H75" s="163"/>
      <c r="I75" s="163"/>
    </row>
    <row r="76" spans="1:9" ht="15.75" thickBot="1" x14ac:dyDescent="0.3">
      <c r="A76" s="92" t="s">
        <v>60</v>
      </c>
      <c r="B76" s="34">
        <f>'Enero 2019'!B76+'Febrero 2019'!B76+'Marzo 2019'!B76+'Abril 2019'!B76+'Mayo 2019'!B76+'Junio 2019'!B76-'Año 2019'!B76</f>
        <v>0</v>
      </c>
      <c r="C76" s="34">
        <f>'Enero 2019'!C76+'Febrero 2019'!C76+'Marzo 2019'!C76+'Abril 2019'!C76+'Mayo 2019'!C76+'Junio 2019'!C76-'Año 2019'!C76</f>
        <v>0</v>
      </c>
      <c r="D76" s="35">
        <f>'Enero 2019'!D76+'Febrero 2019'!D76+'Marzo 2019'!D76+'Abril 2019'!D76+'Mayo 2019'!D76+'Junio 2019'!D76-'Año 2019'!D76</f>
        <v>0</v>
      </c>
      <c r="F76" s="163">
        <f>'ITR19'!B76+IITR19!B76-'Año 2019'!B76</f>
        <v>0</v>
      </c>
      <c r="G76" s="163">
        <f>'ITR19'!C76+IITR19!C76-'Año 2019'!C76</f>
        <v>0</v>
      </c>
      <c r="H76" s="163">
        <f>'ITR19'!D76+IITR19!D76-'Año 2019'!D76</f>
        <v>0</v>
      </c>
      <c r="I76" s="163"/>
    </row>
    <row r="77" spans="1:9" ht="15.75" thickBot="1" x14ac:dyDescent="0.3">
      <c r="A77" s="24"/>
      <c r="B77" s="37"/>
      <c r="C77" s="37"/>
      <c r="D77" s="37"/>
      <c r="F77" s="163"/>
      <c r="G77" s="163"/>
      <c r="H77" s="163"/>
      <c r="I77" s="163"/>
    </row>
    <row r="78" spans="1:9" ht="15.75" thickBot="1" x14ac:dyDescent="0.3">
      <c r="A78" s="84" t="s">
        <v>61</v>
      </c>
      <c r="B78" s="85">
        <f t="shared" ref="B78:C78" si="14">+B79</f>
        <v>0</v>
      </c>
      <c r="C78" s="85">
        <f t="shared" si="14"/>
        <v>0</v>
      </c>
      <c r="D78" s="85">
        <f>+D79</f>
        <v>0</v>
      </c>
      <c r="F78" s="163"/>
      <c r="G78" s="163"/>
      <c r="H78" s="163"/>
      <c r="I78" s="163"/>
    </row>
    <row r="79" spans="1:9" ht="15.75" thickBot="1" x14ac:dyDescent="0.3">
      <c r="A79" s="92" t="s">
        <v>62</v>
      </c>
      <c r="B79" s="34">
        <f>'Enero 2019'!B79+'Febrero 2019'!B79+'Marzo 2019'!B79+'Abril 2019'!B79+'Mayo 2019'!B79+'Junio 2019'!B79-'Año 2019'!B79</f>
        <v>0</v>
      </c>
      <c r="C79" s="34">
        <f>'Enero 2019'!C79+'Febrero 2019'!C79+'Marzo 2019'!C79+'Abril 2019'!C79+'Mayo 2019'!C79+'Junio 2019'!C79-'Año 2019'!C79</f>
        <v>0</v>
      </c>
      <c r="D79" s="35">
        <f>'Enero 2019'!D79+'Febrero 2019'!D79+'Marzo 2019'!D79+'Abril 2019'!D79+'Mayo 2019'!D79+'Junio 2019'!D79-'Año 2019'!D79</f>
        <v>0</v>
      </c>
      <c r="F79" s="163">
        <f>'ITR19'!B79+IITR19!B79-'Año 2019'!B79</f>
        <v>0</v>
      </c>
      <c r="G79" s="163">
        <f>'ITR19'!C79+IITR19!C79-'Año 2019'!C79</f>
        <v>0</v>
      </c>
      <c r="H79" s="163">
        <f>'ITR19'!D79+IITR19!D79-'Año 2019'!D79</f>
        <v>0</v>
      </c>
      <c r="I79" s="163"/>
    </row>
    <row r="80" spans="1:9" ht="15.75" thickBot="1" x14ac:dyDescent="0.3">
      <c r="A80" s="24"/>
      <c r="B80" s="37"/>
      <c r="C80" s="37"/>
      <c r="D80" s="37"/>
      <c r="F80" s="163"/>
      <c r="G80" s="163"/>
      <c r="H80" s="163"/>
      <c r="I80" s="163"/>
    </row>
    <row r="81" spans="1:9" ht="15.75" thickBot="1" x14ac:dyDescent="0.3">
      <c r="A81" s="84" t="s">
        <v>63</v>
      </c>
      <c r="B81" s="85">
        <f t="shared" ref="B81:C81" si="15">+B82</f>
        <v>0</v>
      </c>
      <c r="C81" s="85">
        <f t="shared" si="15"/>
        <v>0</v>
      </c>
      <c r="D81" s="85">
        <f>+D82</f>
        <v>0</v>
      </c>
      <c r="F81" s="163"/>
      <c r="G81" s="163"/>
      <c r="H81" s="163"/>
      <c r="I81" s="163"/>
    </row>
    <row r="82" spans="1:9" ht="15.75" thickBot="1" x14ac:dyDescent="0.3">
      <c r="A82" s="92" t="s">
        <v>64</v>
      </c>
      <c r="B82" s="34">
        <f>'Enero 2019'!B82+'Febrero 2019'!B82+'Marzo 2019'!B82+'Abril 2019'!B82+'Mayo 2019'!B82+'Junio 2019'!B82-'Año 2019'!B82</f>
        <v>0</v>
      </c>
      <c r="C82" s="34">
        <f>'Enero 2019'!C82+'Febrero 2019'!C82+'Marzo 2019'!C82+'Abril 2019'!C82+'Mayo 2019'!C82+'Junio 2019'!C82-'Año 2019'!C82</f>
        <v>0</v>
      </c>
      <c r="D82" s="35">
        <f>'Enero 2019'!D82+'Febrero 2019'!D82+'Marzo 2019'!D82+'Abril 2019'!D82+'Mayo 2019'!D82+'Junio 2019'!D82-'Año 2019'!D82</f>
        <v>0</v>
      </c>
      <c r="F82" s="163">
        <f>'ITR19'!B82+IITR19!B82-'Año 2019'!B82</f>
        <v>0</v>
      </c>
      <c r="G82" s="163">
        <f>'ITR19'!C82+IITR19!C82-'Año 2019'!C82</f>
        <v>0</v>
      </c>
      <c r="H82" s="163">
        <f>'ITR19'!D82+IITR19!D82-'Año 2019'!D82</f>
        <v>0</v>
      </c>
      <c r="I82" s="163"/>
    </row>
    <row r="83" spans="1:9" ht="15.75" thickBot="1" x14ac:dyDescent="0.3">
      <c r="A83" s="24"/>
      <c r="B83" s="37"/>
      <c r="C83" s="37"/>
      <c r="D83" s="37"/>
      <c r="F83" s="163"/>
      <c r="G83" s="163"/>
      <c r="H83" s="163"/>
      <c r="I83" s="163"/>
    </row>
    <row r="84" spans="1:9" ht="15.75" thickBot="1" x14ac:dyDescent="0.3">
      <c r="A84" s="84" t="s">
        <v>65</v>
      </c>
      <c r="B84" s="85">
        <f t="shared" ref="B84:C84" si="16">+B85+B86+B87</f>
        <v>0</v>
      </c>
      <c r="C84" s="85">
        <f t="shared" si="16"/>
        <v>0</v>
      </c>
      <c r="D84" s="85">
        <f>+D85+D86+D87</f>
        <v>0</v>
      </c>
      <c r="F84" s="163"/>
      <c r="G84" s="163"/>
      <c r="H84" s="163"/>
      <c r="I84" s="163"/>
    </row>
    <row r="85" spans="1:9" ht="15.75" thickBot="1" x14ac:dyDescent="0.3">
      <c r="A85" s="38" t="s">
        <v>66</v>
      </c>
      <c r="B85" s="30">
        <f>'Enero 2019'!B85+'Febrero 2019'!B85+'Marzo 2019'!B85+'Abril 2019'!B85+'Mayo 2019'!B85+'Junio 2019'!B85-'Año 2019'!B85</f>
        <v>0</v>
      </c>
      <c r="C85" s="30">
        <f>'Enero 2019'!C85+'Febrero 2019'!C85+'Marzo 2019'!C85+'Abril 2019'!C85+'Mayo 2019'!C85+'Junio 2019'!C85-'Año 2019'!C85</f>
        <v>0</v>
      </c>
      <c r="D85" s="31">
        <f>'Enero 2019'!D85+'Febrero 2019'!D85+'Marzo 2019'!D85+'Abril 2019'!D85+'Mayo 2019'!D85+'Junio 2019'!D85-'Año 2019'!D85</f>
        <v>0</v>
      </c>
      <c r="F85" s="163">
        <f>'ITR19'!B85+IITR19!B85-'Año 2019'!B85</f>
        <v>0</v>
      </c>
      <c r="G85" s="163">
        <f>'ITR19'!C85+IITR19!C85-'Año 2019'!C85</f>
        <v>0</v>
      </c>
      <c r="H85" s="163">
        <f>'ITR19'!D85+IITR19!D85-'Año 2019'!D85</f>
        <v>0</v>
      </c>
      <c r="I85" s="163"/>
    </row>
    <row r="86" spans="1:9" ht="15.75" thickBot="1" x14ac:dyDescent="0.3">
      <c r="A86" s="39" t="s">
        <v>67</v>
      </c>
      <c r="B86" s="30">
        <f>'Enero 2019'!B86+'Febrero 2019'!B86+'Marzo 2019'!B86+'Abril 2019'!B86+'Mayo 2019'!B86+'Junio 2019'!B86-'Año 2019'!B86</f>
        <v>0</v>
      </c>
      <c r="C86" s="30">
        <f>'Enero 2019'!C86+'Febrero 2019'!C86+'Marzo 2019'!C86+'Abril 2019'!C86+'Mayo 2019'!C86+'Junio 2019'!C86-'Año 2019'!C86</f>
        <v>0</v>
      </c>
      <c r="D86" s="31">
        <f>'Enero 2019'!D86+'Febrero 2019'!D86+'Marzo 2019'!D86+'Abril 2019'!D86+'Mayo 2019'!D86+'Junio 2019'!D86-'Año 2019'!D86</f>
        <v>0</v>
      </c>
      <c r="F86" s="163">
        <f>'ITR19'!B86+IITR19!B86-'Año 2019'!B86</f>
        <v>0</v>
      </c>
      <c r="G86" s="163">
        <f>'ITR19'!C86+IITR19!C86-'Año 2019'!C86</f>
        <v>0</v>
      </c>
      <c r="H86" s="163">
        <f>'ITR19'!D86+IITR19!D86-'Año 2019'!D86</f>
        <v>0</v>
      </c>
      <c r="I86" s="163"/>
    </row>
    <row r="87" spans="1:9" ht="15.75" thickBot="1" x14ac:dyDescent="0.3">
      <c r="A87" s="40" t="s">
        <v>68</v>
      </c>
      <c r="B87" s="34">
        <f>'Enero 2019'!B87+'Febrero 2019'!B87+'Marzo 2019'!B87+'Abril 2019'!B87+'Mayo 2019'!B87+'Junio 2019'!B87-'Año 2019'!B87</f>
        <v>0</v>
      </c>
      <c r="C87" s="34">
        <f>'Enero 2019'!C87+'Febrero 2019'!C87+'Marzo 2019'!C87+'Abril 2019'!C87+'Mayo 2019'!C87+'Junio 2019'!C87-'Año 2019'!C87</f>
        <v>0</v>
      </c>
      <c r="D87" s="35">
        <f>'Enero 2019'!D87+'Febrero 2019'!D87+'Marzo 2019'!D87+'Abril 2019'!D87+'Mayo 2019'!D87+'Junio 2019'!D87-'Año 2019'!D87</f>
        <v>0</v>
      </c>
      <c r="F87" s="163">
        <f>'ITR19'!B87+IITR19!B87-'Año 2019'!B87</f>
        <v>0</v>
      </c>
      <c r="G87" s="163">
        <f>'ITR19'!C87+IITR19!C87-'Año 2019'!C87</f>
        <v>0</v>
      </c>
      <c r="H87" s="163">
        <f>'ITR19'!D87+IITR19!D87-'Año 2019'!D87</f>
        <v>0</v>
      </c>
      <c r="I87" s="163"/>
    </row>
    <row r="88" spans="1:9" ht="15.75" thickBot="1" x14ac:dyDescent="0.3">
      <c r="A88" s="24"/>
      <c r="B88" s="37"/>
      <c r="C88" s="37"/>
      <c r="D88" s="37"/>
      <c r="F88" s="163"/>
      <c r="G88" s="163"/>
      <c r="H88" s="163"/>
      <c r="I88" s="163"/>
    </row>
    <row r="89" spans="1:9" ht="15.75" thickBot="1" x14ac:dyDescent="0.3">
      <c r="A89" s="90" t="s">
        <v>69</v>
      </c>
      <c r="B89" s="85">
        <f t="shared" ref="B89:C89" si="17">+B90</f>
        <v>0</v>
      </c>
      <c r="C89" s="85">
        <f t="shared" si="17"/>
        <v>0</v>
      </c>
      <c r="D89" s="85">
        <f>+D90</f>
        <v>0</v>
      </c>
      <c r="F89" s="163"/>
      <c r="G89" s="163"/>
      <c r="H89" s="163"/>
      <c r="I89" s="163"/>
    </row>
    <row r="90" spans="1:9" ht="15.75" thickBot="1" x14ac:dyDescent="0.3">
      <c r="A90" s="91" t="s">
        <v>70</v>
      </c>
      <c r="B90" s="34">
        <f>'Enero 2019'!B90+'Febrero 2019'!B90+'Marzo 2019'!B90+'Abril 2019'!B90+'Mayo 2019'!B90+'Junio 2019'!B90-'Año 2019'!B90</f>
        <v>0</v>
      </c>
      <c r="C90" s="34">
        <f>'Enero 2019'!C90+'Febrero 2019'!C90+'Marzo 2019'!C90+'Abril 2019'!C90+'Mayo 2019'!C90+'Junio 2019'!C90-'Año 2019'!C90</f>
        <v>0</v>
      </c>
      <c r="D90" s="35">
        <f>'Enero 2019'!D90+'Febrero 2019'!D90+'Marzo 2019'!D90+'Abril 2019'!D90+'Mayo 2019'!D90+'Junio 2019'!D90-'Año 2019'!D90</f>
        <v>0</v>
      </c>
      <c r="F90" s="163">
        <f>'ITR19'!B90+IITR19!B90-'Año 2019'!B90</f>
        <v>0</v>
      </c>
      <c r="G90" s="163">
        <f>'ITR19'!C90+IITR19!C90-'Año 2019'!C90</f>
        <v>0</v>
      </c>
      <c r="H90" s="163">
        <f>'ITR19'!D90+IITR19!D90-'Año 2019'!D90</f>
        <v>0</v>
      </c>
      <c r="I90" s="163"/>
    </row>
    <row r="91" spans="1:9" ht="15.75" thickBot="1" x14ac:dyDescent="0.3">
      <c r="A91" s="24"/>
      <c r="B91" s="37"/>
      <c r="C91" s="37"/>
      <c r="D91" s="37"/>
    </row>
    <row r="92" spans="1:9" ht="15.75" thickBot="1" x14ac:dyDescent="0.3">
      <c r="A92" s="92" t="s">
        <v>71</v>
      </c>
      <c r="B92" s="125"/>
      <c r="C92" s="125"/>
      <c r="D92" s="1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3"/>
    <pageSetUpPr fitToPage="1"/>
  </sheetPr>
  <dimension ref="A1:T92"/>
  <sheetViews>
    <sheetView zoomScaleNormal="100" zoomScaleSheetLayoutView="75" workbookViewId="0">
      <selection activeCell="L92" sqref="L92:N9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86" t="s">
        <v>76</v>
      </c>
      <c r="L1" s="186"/>
      <c r="M1" s="44" t="s">
        <v>74</v>
      </c>
      <c r="N1" s="1"/>
    </row>
    <row r="2" spans="1:18" x14ac:dyDescent="0.2">
      <c r="A2" s="25" t="s">
        <v>78</v>
      </c>
      <c r="B2" s="26">
        <v>2019</v>
      </c>
      <c r="C2" s="25"/>
      <c r="D2" s="25"/>
      <c r="F2" s="44" t="s">
        <v>78</v>
      </c>
      <c r="G2" s="45">
        <v>2018</v>
      </c>
      <c r="K2" s="1" t="s">
        <v>78</v>
      </c>
      <c r="L2" s="3"/>
      <c r="M2" s="1" t="s">
        <v>95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4" t="s">
        <v>1</v>
      </c>
      <c r="B6" s="85">
        <v>308110</v>
      </c>
      <c r="C6" s="85">
        <v>305837745.17579252</v>
      </c>
      <c r="D6" s="85">
        <v>201433</v>
      </c>
      <c r="E6" s="20"/>
      <c r="F6" s="50" t="s">
        <v>1</v>
      </c>
      <c r="G6" s="51">
        <v>310062</v>
      </c>
      <c r="H6" s="51">
        <v>304349801.07445627</v>
      </c>
      <c r="I6" s="51">
        <v>196310</v>
      </c>
      <c r="K6" s="98" t="s">
        <v>1</v>
      </c>
      <c r="L6" s="99">
        <v>-6.2955150905302792E-3</v>
      </c>
      <c r="M6" s="99">
        <v>4.8889274646584102E-3</v>
      </c>
      <c r="N6" s="99">
        <v>2.6096480057052673E-2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32653</v>
      </c>
      <c r="C8" s="87">
        <v>24453989.830580957</v>
      </c>
      <c r="D8" s="87">
        <v>22213</v>
      </c>
      <c r="E8" s="20"/>
      <c r="F8" s="54" t="s">
        <v>4</v>
      </c>
      <c r="G8" s="51">
        <v>31711</v>
      </c>
      <c r="H8" s="51">
        <v>26811228.567306235</v>
      </c>
      <c r="I8" s="55">
        <v>20167</v>
      </c>
      <c r="K8" s="101" t="s">
        <v>4</v>
      </c>
      <c r="L8" s="99">
        <v>2.9705780328592502E-2</v>
      </c>
      <c r="M8" s="99">
        <v>-8.7919832946398713E-2</v>
      </c>
      <c r="N8" s="99">
        <v>0.10145286854762725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2971</v>
      </c>
      <c r="C9" s="30">
        <v>2278265.8620961318</v>
      </c>
      <c r="D9" s="31">
        <v>1633</v>
      </c>
      <c r="E9" s="21"/>
      <c r="F9" s="56" t="s">
        <v>5</v>
      </c>
      <c r="G9" s="57">
        <v>2507</v>
      </c>
      <c r="H9" s="57">
        <v>1734819.763013884</v>
      </c>
      <c r="I9" s="58">
        <v>1130</v>
      </c>
      <c r="K9" s="7" t="s">
        <v>5</v>
      </c>
      <c r="L9" s="102">
        <v>0.18508177104108503</v>
      </c>
      <c r="M9" s="102">
        <v>0.31325795951166979</v>
      </c>
      <c r="N9" s="102">
        <v>0.44513274336283182</v>
      </c>
    </row>
    <row r="10" spans="1:18" ht="13.5" thickBot="1" x14ac:dyDescent="0.25">
      <c r="A10" s="32" t="s">
        <v>6</v>
      </c>
      <c r="B10" s="30">
        <v>4794</v>
      </c>
      <c r="C10" s="30">
        <v>3310976.5316711357</v>
      </c>
      <c r="D10" s="31">
        <v>3986</v>
      </c>
      <c r="E10" s="20"/>
      <c r="F10" s="59" t="s">
        <v>6</v>
      </c>
      <c r="G10" s="79">
        <v>4302</v>
      </c>
      <c r="H10" s="79">
        <v>4407082.8678541286</v>
      </c>
      <c r="I10" s="80">
        <v>3248</v>
      </c>
      <c r="K10" s="8" t="s">
        <v>6</v>
      </c>
      <c r="L10" s="113">
        <v>0.11436541143654111</v>
      </c>
      <c r="M10" s="113">
        <v>-0.24871470971833631</v>
      </c>
      <c r="N10" s="115">
        <v>0.22721674876847286</v>
      </c>
    </row>
    <row r="11" spans="1:18" ht="13.5" thickBot="1" x14ac:dyDescent="0.25">
      <c r="A11" s="32" t="s">
        <v>7</v>
      </c>
      <c r="B11" s="30">
        <v>1836</v>
      </c>
      <c r="C11" s="30">
        <v>1560579.1616952904</v>
      </c>
      <c r="D11" s="31">
        <v>1116</v>
      </c>
      <c r="E11" s="20"/>
      <c r="F11" s="59" t="s">
        <v>7</v>
      </c>
      <c r="G11" s="79">
        <v>1629</v>
      </c>
      <c r="H11" s="79">
        <v>1887578.1542990878</v>
      </c>
      <c r="I11" s="80">
        <v>830</v>
      </c>
      <c r="K11" s="8" t="s">
        <v>7</v>
      </c>
      <c r="L11" s="113">
        <v>0.1270718232044199</v>
      </c>
      <c r="M11" s="113">
        <v>-0.17323732628449584</v>
      </c>
      <c r="N11" s="115">
        <v>0.34457831325301203</v>
      </c>
    </row>
    <row r="12" spans="1:18" ht="13.5" thickBot="1" x14ac:dyDescent="0.25">
      <c r="A12" s="32" t="s">
        <v>8</v>
      </c>
      <c r="B12" s="30">
        <v>2772</v>
      </c>
      <c r="C12" s="30">
        <v>2277247.7319548535</v>
      </c>
      <c r="D12" s="31">
        <v>1855</v>
      </c>
      <c r="E12" s="20"/>
      <c r="F12" s="59" t="s">
        <v>8</v>
      </c>
      <c r="G12" s="79">
        <v>1929</v>
      </c>
      <c r="H12" s="79">
        <v>1489227.9978970836</v>
      </c>
      <c r="I12" s="80">
        <v>1327</v>
      </c>
      <c r="K12" s="8" t="s">
        <v>8</v>
      </c>
      <c r="L12" s="113">
        <v>0.43701399688958009</v>
      </c>
      <c r="M12" s="113">
        <v>0.52914646727735493</v>
      </c>
      <c r="N12" s="115">
        <v>0.397889977392615</v>
      </c>
    </row>
    <row r="13" spans="1:18" ht="13.5" thickBot="1" x14ac:dyDescent="0.25">
      <c r="A13" s="32" t="s">
        <v>9</v>
      </c>
      <c r="B13" s="30">
        <v>4380</v>
      </c>
      <c r="C13" s="30">
        <v>1321076.8902628708</v>
      </c>
      <c r="D13" s="31">
        <v>3536</v>
      </c>
      <c r="E13" s="20"/>
      <c r="F13" s="59" t="s">
        <v>9</v>
      </c>
      <c r="G13" s="79">
        <v>4482</v>
      </c>
      <c r="H13" s="79">
        <v>1593985.4000819398</v>
      </c>
      <c r="I13" s="80">
        <v>3465</v>
      </c>
      <c r="K13" s="8" t="s">
        <v>9</v>
      </c>
      <c r="L13" s="113">
        <v>-2.2757697456492587E-2</v>
      </c>
      <c r="M13" s="113">
        <v>-0.17121142377153509</v>
      </c>
      <c r="N13" s="115">
        <v>2.0490620490620559E-2</v>
      </c>
    </row>
    <row r="14" spans="1:18" ht="13.5" thickBot="1" x14ac:dyDescent="0.25">
      <c r="A14" s="32" t="s">
        <v>10</v>
      </c>
      <c r="B14" s="30">
        <v>1189</v>
      </c>
      <c r="C14" s="30">
        <v>1454209.582461653</v>
      </c>
      <c r="D14" s="31">
        <v>683</v>
      </c>
      <c r="E14" s="20"/>
      <c r="F14" s="59" t="s">
        <v>10</v>
      </c>
      <c r="G14" s="79">
        <v>1275</v>
      </c>
      <c r="H14" s="79">
        <v>1677630.776182333</v>
      </c>
      <c r="I14" s="80">
        <v>614</v>
      </c>
      <c r="K14" s="8" t="s">
        <v>10</v>
      </c>
      <c r="L14" s="113">
        <v>-6.7450980392156912E-2</v>
      </c>
      <c r="M14" s="113">
        <v>-0.13317661841487194</v>
      </c>
      <c r="N14" s="115">
        <v>0.1123778501628665</v>
      </c>
    </row>
    <row r="15" spans="1:18" ht="13.5" thickBot="1" x14ac:dyDescent="0.25">
      <c r="A15" s="32" t="s">
        <v>11</v>
      </c>
      <c r="B15" s="30">
        <v>4839</v>
      </c>
      <c r="C15" s="30">
        <v>3841511.3868443966</v>
      </c>
      <c r="D15" s="31">
        <v>3197</v>
      </c>
      <c r="E15" s="20"/>
      <c r="F15" s="59" t="s">
        <v>11</v>
      </c>
      <c r="G15" s="79">
        <v>4559</v>
      </c>
      <c r="H15" s="79">
        <v>4122549.7273833118</v>
      </c>
      <c r="I15" s="80">
        <v>2767</v>
      </c>
      <c r="K15" s="8" t="s">
        <v>11</v>
      </c>
      <c r="L15" s="113">
        <v>6.1416977407326101E-2</v>
      </c>
      <c r="M15" s="113">
        <v>-6.8171000745525845E-2</v>
      </c>
      <c r="N15" s="115">
        <v>0.15540296349837379</v>
      </c>
    </row>
    <row r="16" spans="1:18" ht="13.5" thickBot="1" x14ac:dyDescent="0.25">
      <c r="A16" s="33" t="s">
        <v>12</v>
      </c>
      <c r="B16" s="34">
        <v>9872</v>
      </c>
      <c r="C16" s="34">
        <v>8410122.6835946236</v>
      </c>
      <c r="D16" s="35">
        <v>6207</v>
      </c>
      <c r="E16" s="20"/>
      <c r="F16" s="60" t="s">
        <v>12</v>
      </c>
      <c r="G16" s="109">
        <v>11028</v>
      </c>
      <c r="H16" s="109">
        <v>9898353.8805944696</v>
      </c>
      <c r="I16" s="110">
        <v>6786</v>
      </c>
      <c r="K16" s="9" t="s">
        <v>12</v>
      </c>
      <c r="L16" s="116">
        <v>-0.10482408414943778</v>
      </c>
      <c r="M16" s="116">
        <v>-0.15035138316457797</v>
      </c>
      <c r="N16" s="117">
        <v>-8.5322723253757782E-2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14483</v>
      </c>
      <c r="C18" s="89">
        <v>15624536.088774852</v>
      </c>
      <c r="D18" s="89">
        <v>8710</v>
      </c>
      <c r="E18" s="20"/>
      <c r="F18" s="65" t="s">
        <v>13</v>
      </c>
      <c r="G18" s="66">
        <v>14346</v>
      </c>
      <c r="H18" s="66">
        <v>15724961.662177095</v>
      </c>
      <c r="I18" s="67">
        <v>8240</v>
      </c>
      <c r="K18" s="107" t="s">
        <v>13</v>
      </c>
      <c r="L18" s="108">
        <v>9.5497002648821105E-3</v>
      </c>
      <c r="M18" s="108">
        <v>-6.3863795384502264E-3</v>
      </c>
      <c r="N18" s="120">
        <v>5.7038834951456341E-2</v>
      </c>
    </row>
    <row r="19" spans="1:18" ht="13.5" thickBot="1" x14ac:dyDescent="0.25">
      <c r="A19" s="38" t="s">
        <v>14</v>
      </c>
      <c r="B19" s="128">
        <v>900</v>
      </c>
      <c r="C19" s="128">
        <v>1435829.5799346922</v>
      </c>
      <c r="D19" s="129">
        <v>313</v>
      </c>
      <c r="E19" s="20"/>
      <c r="F19" s="68" t="s">
        <v>14</v>
      </c>
      <c r="G19" s="132">
        <v>650</v>
      </c>
      <c r="H19" s="132">
        <v>1270704.8700775148</v>
      </c>
      <c r="I19" s="133">
        <v>181</v>
      </c>
      <c r="K19" s="10" t="s">
        <v>14</v>
      </c>
      <c r="L19" s="137">
        <v>0.38461538461538458</v>
      </c>
      <c r="M19" s="137">
        <v>0.12994733375587408</v>
      </c>
      <c r="N19" s="139">
        <v>0.72928176795580102</v>
      </c>
    </row>
    <row r="20" spans="1:18" ht="13.5" thickBot="1" x14ac:dyDescent="0.25">
      <c r="A20" s="39" t="s">
        <v>15</v>
      </c>
      <c r="B20" s="128">
        <v>1198</v>
      </c>
      <c r="C20" s="128">
        <v>1035914.68</v>
      </c>
      <c r="D20" s="129">
        <v>840</v>
      </c>
      <c r="E20" s="20"/>
      <c r="F20" s="68" t="s">
        <v>15</v>
      </c>
      <c r="G20" s="132">
        <v>1238</v>
      </c>
      <c r="H20" s="132">
        <v>1208590.07</v>
      </c>
      <c r="I20" s="133">
        <v>873</v>
      </c>
      <c r="K20" s="11" t="s">
        <v>15</v>
      </c>
      <c r="L20" s="137">
        <v>-3.2310177705977328E-2</v>
      </c>
      <c r="M20" s="137">
        <v>-0.14287341447377599</v>
      </c>
      <c r="N20" s="139">
        <v>-3.7800687285223344E-2</v>
      </c>
    </row>
    <row r="21" spans="1:18" ht="13.5" thickBot="1" x14ac:dyDescent="0.25">
      <c r="A21" s="40" t="s">
        <v>16</v>
      </c>
      <c r="B21" s="130">
        <v>12385</v>
      </c>
      <c r="C21" s="130">
        <v>13152791.828840161</v>
      </c>
      <c r="D21" s="131">
        <v>7557</v>
      </c>
      <c r="E21" s="20"/>
      <c r="F21" s="69" t="s">
        <v>16</v>
      </c>
      <c r="G21" s="134">
        <v>12458</v>
      </c>
      <c r="H21" s="134">
        <v>13245666.72209958</v>
      </c>
      <c r="I21" s="135">
        <v>7186</v>
      </c>
      <c r="K21" s="12" t="s">
        <v>16</v>
      </c>
      <c r="L21" s="138">
        <v>-5.8596885535399101E-3</v>
      </c>
      <c r="M21" s="138">
        <v>-7.0117190178478062E-3</v>
      </c>
      <c r="N21" s="140">
        <v>5.1628165878096377E-2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4073</v>
      </c>
      <c r="C23" s="85">
        <v>5011019.570450821</v>
      </c>
      <c r="D23" s="85">
        <v>2356</v>
      </c>
      <c r="E23" s="20"/>
      <c r="F23" s="54" t="s">
        <v>17</v>
      </c>
      <c r="G23" s="51">
        <v>4486</v>
      </c>
      <c r="H23" s="51">
        <v>5922771.9097570945</v>
      </c>
      <c r="I23" s="55">
        <v>2519</v>
      </c>
      <c r="K23" s="101" t="s">
        <v>17</v>
      </c>
      <c r="L23" s="99">
        <v>-9.2064199732501129E-2</v>
      </c>
      <c r="M23" s="99">
        <v>-0.15394014039343051</v>
      </c>
      <c r="N23" s="99">
        <v>-6.4708217546645463E-2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4073</v>
      </c>
      <c r="C24" s="34">
        <v>5011019.570450821</v>
      </c>
      <c r="D24" s="35">
        <v>2356</v>
      </c>
      <c r="E24" s="20"/>
      <c r="F24" s="71" t="s">
        <v>18</v>
      </c>
      <c r="G24" s="61">
        <v>4486</v>
      </c>
      <c r="H24" s="61">
        <v>5922771.9097570945</v>
      </c>
      <c r="I24" s="62">
        <v>2519</v>
      </c>
      <c r="K24" s="13" t="s">
        <v>18</v>
      </c>
      <c r="L24" s="104">
        <v>-9.2064199732501129E-2</v>
      </c>
      <c r="M24" s="104">
        <v>-0.15394014039343051</v>
      </c>
      <c r="N24" s="105">
        <v>-6.4708217546645463E-2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1640</v>
      </c>
      <c r="C26" s="85">
        <v>1037637.8045893097</v>
      </c>
      <c r="D26" s="85">
        <v>1324</v>
      </c>
      <c r="E26" s="20"/>
      <c r="F26" s="50" t="s">
        <v>19</v>
      </c>
      <c r="G26" s="51">
        <v>1660</v>
      </c>
      <c r="H26" s="51">
        <v>895910.94006919907</v>
      </c>
      <c r="I26" s="55">
        <v>1336</v>
      </c>
      <c r="K26" s="98" t="s">
        <v>19</v>
      </c>
      <c r="L26" s="99">
        <v>-1.2048192771084376E-2</v>
      </c>
      <c r="M26" s="99">
        <v>0.15819302810295399</v>
      </c>
      <c r="N26" s="99">
        <v>-8.9820359281437279E-3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1640</v>
      </c>
      <c r="C27" s="34">
        <v>1037637.8045893097</v>
      </c>
      <c r="D27" s="35">
        <v>1324</v>
      </c>
      <c r="E27" s="20"/>
      <c r="F27" s="72" t="s">
        <v>20</v>
      </c>
      <c r="G27" s="61">
        <v>1660</v>
      </c>
      <c r="H27" s="61">
        <v>895910.94006919907</v>
      </c>
      <c r="I27" s="62">
        <v>1336</v>
      </c>
      <c r="K27" s="14" t="s">
        <v>20</v>
      </c>
      <c r="L27" s="104">
        <v>-1.2048192771084376E-2</v>
      </c>
      <c r="M27" s="104">
        <v>0.15819302810295399</v>
      </c>
      <c r="N27" s="105">
        <v>-8.9820359281437279E-3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12532</v>
      </c>
      <c r="C29" s="85">
        <v>7040194.335517168</v>
      </c>
      <c r="D29" s="85">
        <v>9391</v>
      </c>
      <c r="E29" s="20"/>
      <c r="F29" s="50" t="s">
        <v>21</v>
      </c>
      <c r="G29" s="51">
        <v>12327</v>
      </c>
      <c r="H29" s="51">
        <v>7493859.496334495</v>
      </c>
      <c r="I29" s="55">
        <v>9109</v>
      </c>
      <c r="K29" s="98" t="s">
        <v>21</v>
      </c>
      <c r="L29" s="99">
        <v>1.6630161434250113E-2</v>
      </c>
      <c r="M29" s="99">
        <v>-6.0538252824092864E-2</v>
      </c>
      <c r="N29" s="99">
        <v>3.0958392798331236E-2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5201</v>
      </c>
      <c r="C30" s="30">
        <v>3283562.9750695797</v>
      </c>
      <c r="D30" s="31">
        <v>3781</v>
      </c>
      <c r="E30" s="20"/>
      <c r="F30" s="73" t="s">
        <v>22</v>
      </c>
      <c r="G30" s="57">
        <v>5399</v>
      </c>
      <c r="H30" s="57">
        <v>3538214.9649702832</v>
      </c>
      <c r="I30" s="58">
        <v>3942</v>
      </c>
      <c r="K30" s="15" t="s">
        <v>22</v>
      </c>
      <c r="L30" s="102">
        <v>-3.6673458047786656E-2</v>
      </c>
      <c r="M30" s="102">
        <v>-7.1971881986215736E-2</v>
      </c>
      <c r="N30" s="103">
        <v>-4.0842212075088757E-2</v>
      </c>
    </row>
    <row r="31" spans="1:18" ht="13.5" thickBot="1" x14ac:dyDescent="0.25">
      <c r="A31" s="94" t="s">
        <v>23</v>
      </c>
      <c r="B31" s="34">
        <v>7331</v>
      </c>
      <c r="C31" s="34">
        <v>3756631.3604475879</v>
      </c>
      <c r="D31" s="35">
        <v>5610</v>
      </c>
      <c r="E31" s="20"/>
      <c r="F31" s="73" t="s">
        <v>23</v>
      </c>
      <c r="G31" s="74">
        <v>6928</v>
      </c>
      <c r="H31" s="74">
        <v>3955644.5313642118</v>
      </c>
      <c r="I31" s="75">
        <v>5167</v>
      </c>
      <c r="K31" s="16" t="s">
        <v>23</v>
      </c>
      <c r="L31" s="104">
        <v>5.8169745958429608E-2</v>
      </c>
      <c r="M31" s="104">
        <v>-5.0311186796147433E-2</v>
      </c>
      <c r="N31" s="105">
        <v>8.5736404102961128E-2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8756</v>
      </c>
      <c r="C33" s="85">
        <v>8273340.6010650843</v>
      </c>
      <c r="D33" s="85">
        <v>5630</v>
      </c>
      <c r="E33" s="20"/>
      <c r="F33" s="54" t="s">
        <v>24</v>
      </c>
      <c r="G33" s="51">
        <v>8378</v>
      </c>
      <c r="H33" s="51">
        <v>7535928.1805230128</v>
      </c>
      <c r="I33" s="55">
        <v>4789</v>
      </c>
      <c r="K33" s="101" t="s">
        <v>24</v>
      </c>
      <c r="L33" s="99">
        <v>4.5118166626879841E-2</v>
      </c>
      <c r="M33" s="99">
        <v>9.7852899188709319E-2</v>
      </c>
      <c r="N33" s="99">
        <v>0.17561077469200259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8756</v>
      </c>
      <c r="C34" s="34">
        <v>8273340.6010650843</v>
      </c>
      <c r="D34" s="35">
        <v>5630</v>
      </c>
      <c r="E34" s="20"/>
      <c r="F34" s="71" t="s">
        <v>25</v>
      </c>
      <c r="G34" s="61">
        <v>8378</v>
      </c>
      <c r="H34" s="61">
        <v>7535928.1805230128</v>
      </c>
      <c r="I34" s="62">
        <v>4789</v>
      </c>
      <c r="K34" s="13" t="s">
        <v>25</v>
      </c>
      <c r="L34" s="104">
        <v>4.5118166626879841E-2</v>
      </c>
      <c r="M34" s="104">
        <v>9.7852899188709319E-2</v>
      </c>
      <c r="N34" s="105">
        <v>0.17561077469200259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11309</v>
      </c>
      <c r="C36" s="85">
        <v>12449848.32876063</v>
      </c>
      <c r="D36" s="85">
        <v>6898</v>
      </c>
      <c r="E36" s="20"/>
      <c r="F36" s="50" t="s">
        <v>26</v>
      </c>
      <c r="G36" s="51">
        <v>12279</v>
      </c>
      <c r="H36" s="51">
        <v>12314596.948694848</v>
      </c>
      <c r="I36" s="55">
        <v>8046</v>
      </c>
      <c r="K36" s="98" t="s">
        <v>26</v>
      </c>
      <c r="L36" s="99">
        <v>-7.8996660965876653E-2</v>
      </c>
      <c r="M36" s="99">
        <v>1.098301313711425E-2</v>
      </c>
      <c r="N36" s="114">
        <v>-0.14267959234402183</v>
      </c>
    </row>
    <row r="37" spans="1:18" ht="13.5" thickBot="1" x14ac:dyDescent="0.25">
      <c r="A37" s="38" t="s">
        <v>27</v>
      </c>
      <c r="B37" s="34">
        <v>924</v>
      </c>
      <c r="C37" s="34">
        <v>1194429.3141554811</v>
      </c>
      <c r="D37" s="34">
        <v>510</v>
      </c>
      <c r="E37" s="20"/>
      <c r="F37" s="73" t="s">
        <v>27</v>
      </c>
      <c r="G37" s="112">
        <v>995</v>
      </c>
      <c r="H37" s="112">
        <v>1267307.7789443878</v>
      </c>
      <c r="I37" s="112">
        <v>504</v>
      </c>
      <c r="K37" s="10" t="s">
        <v>27</v>
      </c>
      <c r="L37" s="102">
        <v>-7.1356783919597988E-2</v>
      </c>
      <c r="M37" s="102">
        <v>-5.7506523671472576E-2</v>
      </c>
      <c r="N37" s="103">
        <v>1.1904761904761862E-2</v>
      </c>
    </row>
    <row r="38" spans="1:18" ht="13.5" thickBot="1" x14ac:dyDescent="0.25">
      <c r="A38" s="39" t="s">
        <v>28</v>
      </c>
      <c r="B38" s="34">
        <v>1018</v>
      </c>
      <c r="C38" s="34">
        <v>1601664.6527828558</v>
      </c>
      <c r="D38" s="34">
        <v>338</v>
      </c>
      <c r="E38" s="20"/>
      <c r="F38" s="68" t="s">
        <v>28</v>
      </c>
      <c r="G38" s="112">
        <v>1031</v>
      </c>
      <c r="H38" s="112">
        <v>1464188.0321889403</v>
      </c>
      <c r="I38" s="112">
        <v>394</v>
      </c>
      <c r="K38" s="11" t="s">
        <v>28</v>
      </c>
      <c r="L38" s="113">
        <v>-1.2609117361784716E-2</v>
      </c>
      <c r="M38" s="113">
        <v>9.3892736159296275E-2</v>
      </c>
      <c r="N38" s="115">
        <v>-0.14213197969543145</v>
      </c>
    </row>
    <row r="39" spans="1:18" ht="13.5" thickBot="1" x14ac:dyDescent="0.25">
      <c r="A39" s="39" t="s">
        <v>29</v>
      </c>
      <c r="B39" s="34">
        <v>884</v>
      </c>
      <c r="C39" s="34">
        <v>1110282.1242177389</v>
      </c>
      <c r="D39" s="34">
        <v>496</v>
      </c>
      <c r="E39" s="20"/>
      <c r="F39" s="68" t="s">
        <v>29</v>
      </c>
      <c r="G39" s="112">
        <v>865</v>
      </c>
      <c r="H39" s="112">
        <v>1120964.219998817</v>
      </c>
      <c r="I39" s="112">
        <v>517</v>
      </c>
      <c r="K39" s="11" t="s">
        <v>29</v>
      </c>
      <c r="L39" s="113">
        <v>2.1965317919075078E-2</v>
      </c>
      <c r="M39" s="113">
        <v>-9.5293815721337882E-3</v>
      </c>
      <c r="N39" s="115">
        <v>-4.0618955512572552E-2</v>
      </c>
    </row>
    <row r="40" spans="1:18" ht="13.5" thickBot="1" x14ac:dyDescent="0.25">
      <c r="A40" s="39" t="s">
        <v>30</v>
      </c>
      <c r="B40" s="34">
        <v>5460</v>
      </c>
      <c r="C40" s="34">
        <v>5453994.3328205226</v>
      </c>
      <c r="D40" s="34">
        <v>3609</v>
      </c>
      <c r="E40" s="20"/>
      <c r="F40" s="68" t="s">
        <v>30</v>
      </c>
      <c r="G40" s="112">
        <v>6506</v>
      </c>
      <c r="H40" s="112">
        <v>5759014.7487784885</v>
      </c>
      <c r="I40" s="112">
        <v>4600</v>
      </c>
      <c r="K40" s="11" t="s">
        <v>30</v>
      </c>
      <c r="L40" s="113">
        <v>-0.1607746695358131</v>
      </c>
      <c r="M40" s="113">
        <v>-5.2963992846634445E-2</v>
      </c>
      <c r="N40" s="115">
        <v>-0.21543478260869564</v>
      </c>
    </row>
    <row r="41" spans="1:18" ht="13.5" thickBot="1" x14ac:dyDescent="0.25">
      <c r="A41" s="40" t="s">
        <v>31</v>
      </c>
      <c r="B41" s="34">
        <v>3023</v>
      </c>
      <c r="C41" s="34">
        <v>3089477.9047840312</v>
      </c>
      <c r="D41" s="34">
        <v>1945</v>
      </c>
      <c r="E41" s="20"/>
      <c r="F41" s="69" t="s">
        <v>31</v>
      </c>
      <c r="G41" s="112">
        <v>2882</v>
      </c>
      <c r="H41" s="112">
        <v>2703122.1687842151</v>
      </c>
      <c r="I41" s="112">
        <v>2031</v>
      </c>
      <c r="K41" s="12" t="s">
        <v>31</v>
      </c>
      <c r="L41" s="118">
        <v>4.8924358084663444E-2</v>
      </c>
      <c r="M41" s="118">
        <v>0.14292943932074942</v>
      </c>
      <c r="N41" s="119">
        <v>-4.2343673067454457E-2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19912</v>
      </c>
      <c r="C43" s="85">
        <v>19128138.799653307</v>
      </c>
      <c r="D43" s="85">
        <v>12933</v>
      </c>
      <c r="E43" s="20"/>
      <c r="F43" s="50" t="s">
        <v>32</v>
      </c>
      <c r="G43" s="51">
        <v>21101</v>
      </c>
      <c r="H43" s="51">
        <v>19802393.682809964</v>
      </c>
      <c r="I43" s="55">
        <v>14247</v>
      </c>
      <c r="K43" s="98" t="s">
        <v>32</v>
      </c>
      <c r="L43" s="99">
        <v>-5.6348040377233288E-2</v>
      </c>
      <c r="M43" s="99">
        <v>-3.404916061950447E-2</v>
      </c>
      <c r="N43" s="99">
        <v>-9.2229943145925475E-2</v>
      </c>
    </row>
    <row r="44" spans="1:18" ht="13.5" thickBot="1" x14ac:dyDescent="0.25">
      <c r="A44" s="38" t="s">
        <v>33</v>
      </c>
      <c r="B44" s="128">
        <v>949</v>
      </c>
      <c r="C44" s="128">
        <v>630468.17999999993</v>
      </c>
      <c r="D44" s="129">
        <v>714</v>
      </c>
      <c r="E44" s="20"/>
      <c r="F44" s="76" t="s">
        <v>33</v>
      </c>
      <c r="G44" s="132">
        <v>813</v>
      </c>
      <c r="H44" s="132">
        <v>531650.18999999994</v>
      </c>
      <c r="I44" s="133">
        <v>620</v>
      </c>
      <c r="K44" s="10" t="s">
        <v>33</v>
      </c>
      <c r="L44" s="159">
        <v>0.16728167281672812</v>
      </c>
      <c r="M44" s="159">
        <v>0.18587031822559874</v>
      </c>
      <c r="N44" s="160">
        <v>0.15161290322580645</v>
      </c>
    </row>
    <row r="45" spans="1:18" ht="13.5" thickBot="1" x14ac:dyDescent="0.25">
      <c r="A45" s="39" t="s">
        <v>34</v>
      </c>
      <c r="B45" s="128">
        <v>2939</v>
      </c>
      <c r="C45" s="128">
        <v>3723330.2980760606</v>
      </c>
      <c r="D45" s="129">
        <v>1780</v>
      </c>
      <c r="E45" s="20"/>
      <c r="F45" s="77" t="s">
        <v>34</v>
      </c>
      <c r="G45" s="132">
        <v>3574</v>
      </c>
      <c r="H45" s="132">
        <v>4582714.7049027504</v>
      </c>
      <c r="I45" s="133">
        <v>2139</v>
      </c>
      <c r="K45" s="11" t="s">
        <v>34</v>
      </c>
      <c r="L45" s="137">
        <v>-0.1776720761052043</v>
      </c>
      <c r="M45" s="137">
        <v>-0.18752736361861888</v>
      </c>
      <c r="N45" s="139">
        <v>-0.16783543712014959</v>
      </c>
    </row>
    <row r="46" spans="1:18" ht="13.5" thickBot="1" x14ac:dyDescent="0.25">
      <c r="A46" s="39" t="s">
        <v>35</v>
      </c>
      <c r="B46" s="128">
        <v>730</v>
      </c>
      <c r="C46" s="128">
        <v>519590.24002056103</v>
      </c>
      <c r="D46" s="129">
        <v>506</v>
      </c>
      <c r="E46" s="20"/>
      <c r="F46" s="77" t="s">
        <v>35</v>
      </c>
      <c r="G46" s="132">
        <v>897</v>
      </c>
      <c r="H46" s="132">
        <v>765315.86250536004</v>
      </c>
      <c r="I46" s="133">
        <v>591</v>
      </c>
      <c r="K46" s="11" t="s">
        <v>35</v>
      </c>
      <c r="L46" s="137">
        <v>-0.18617614269788185</v>
      </c>
      <c r="M46" s="137">
        <v>-0.32107739369256572</v>
      </c>
      <c r="N46" s="139">
        <v>-0.14382402707275799</v>
      </c>
    </row>
    <row r="47" spans="1:18" ht="13.5" thickBot="1" x14ac:dyDescent="0.25">
      <c r="A47" s="39" t="s">
        <v>36</v>
      </c>
      <c r="B47" s="128">
        <v>5078</v>
      </c>
      <c r="C47" s="128">
        <v>4937901.0312141376</v>
      </c>
      <c r="D47" s="129">
        <v>3483</v>
      </c>
      <c r="E47" s="20"/>
      <c r="F47" s="77" t="s">
        <v>36</v>
      </c>
      <c r="G47" s="132">
        <v>4765</v>
      </c>
      <c r="H47" s="132">
        <v>4523620.5013498943</v>
      </c>
      <c r="I47" s="133">
        <v>3323</v>
      </c>
      <c r="K47" s="11" t="s">
        <v>36</v>
      </c>
      <c r="L47" s="137">
        <v>6.5687303252885521E-2</v>
      </c>
      <c r="M47" s="137">
        <v>9.158162797710756E-2</v>
      </c>
      <c r="N47" s="139">
        <v>4.8149262714414665E-2</v>
      </c>
    </row>
    <row r="48" spans="1:18" ht="13.5" thickBot="1" x14ac:dyDescent="0.25">
      <c r="A48" s="39" t="s">
        <v>37</v>
      </c>
      <c r="B48" s="128">
        <v>1214</v>
      </c>
      <c r="C48" s="128">
        <v>1335602.0539202162</v>
      </c>
      <c r="D48" s="129">
        <v>655</v>
      </c>
      <c r="E48" s="20"/>
      <c r="F48" s="77" t="s">
        <v>37</v>
      </c>
      <c r="G48" s="132">
        <v>1578</v>
      </c>
      <c r="H48" s="132">
        <v>1636737.2601057049</v>
      </c>
      <c r="I48" s="133">
        <v>850</v>
      </c>
      <c r="K48" s="11" t="s">
        <v>37</v>
      </c>
      <c r="L48" s="137">
        <v>-0.23067173637515848</v>
      </c>
      <c r="M48" s="137">
        <v>-0.18398506194332043</v>
      </c>
      <c r="N48" s="139">
        <v>-0.22941176470588232</v>
      </c>
    </row>
    <row r="49" spans="1:20" ht="13.5" thickBot="1" x14ac:dyDescent="0.25">
      <c r="A49" s="39" t="s">
        <v>38</v>
      </c>
      <c r="B49" s="128">
        <v>1877</v>
      </c>
      <c r="C49" s="128">
        <v>1320028.6710726751</v>
      </c>
      <c r="D49" s="129">
        <v>1377</v>
      </c>
      <c r="E49" s="20"/>
      <c r="F49" s="77" t="s">
        <v>38</v>
      </c>
      <c r="G49" s="132">
        <v>2073</v>
      </c>
      <c r="H49" s="132">
        <v>1412894.1665726821</v>
      </c>
      <c r="I49" s="133">
        <v>1644</v>
      </c>
      <c r="K49" s="11" t="s">
        <v>38</v>
      </c>
      <c r="L49" s="137">
        <v>-9.454896285576464E-2</v>
      </c>
      <c r="M49" s="137">
        <v>-6.5727141987764526E-2</v>
      </c>
      <c r="N49" s="139">
        <v>-0.16240875912408759</v>
      </c>
    </row>
    <row r="50" spans="1:20" ht="13.5" thickBot="1" x14ac:dyDescent="0.25">
      <c r="A50" s="39" t="s">
        <v>39</v>
      </c>
      <c r="B50" s="128">
        <v>470</v>
      </c>
      <c r="C50" s="128">
        <v>808387.02071459801</v>
      </c>
      <c r="D50" s="129">
        <v>188</v>
      </c>
      <c r="E50" s="20"/>
      <c r="F50" s="77" t="s">
        <v>39</v>
      </c>
      <c r="G50" s="132">
        <v>494</v>
      </c>
      <c r="H50" s="132">
        <v>677724.080378599</v>
      </c>
      <c r="I50" s="133">
        <v>259</v>
      </c>
      <c r="K50" s="11" t="s">
        <v>39</v>
      </c>
      <c r="L50" s="137">
        <v>-4.8582995951417018E-2</v>
      </c>
      <c r="M50" s="137">
        <v>0.1927966618258663</v>
      </c>
      <c r="N50" s="139">
        <v>-0.27413127413127414</v>
      </c>
    </row>
    <row r="51" spans="1:20" ht="13.5" thickBot="1" x14ac:dyDescent="0.25">
      <c r="A51" s="39" t="s">
        <v>40</v>
      </c>
      <c r="B51" s="128">
        <v>5713</v>
      </c>
      <c r="C51" s="128">
        <v>5017619.7796350606</v>
      </c>
      <c r="D51" s="129">
        <v>3563</v>
      </c>
      <c r="E51" s="20"/>
      <c r="F51" s="77" t="s">
        <v>40</v>
      </c>
      <c r="G51" s="132">
        <v>5972</v>
      </c>
      <c r="H51" s="132">
        <v>4958959.0669949697</v>
      </c>
      <c r="I51" s="133">
        <v>4079</v>
      </c>
      <c r="K51" s="11" t="s">
        <v>40</v>
      </c>
      <c r="L51" s="137">
        <v>-4.336905559276627E-2</v>
      </c>
      <c r="M51" s="137">
        <v>1.1829239130146441E-2</v>
      </c>
      <c r="N51" s="139">
        <v>-0.12650159352782542</v>
      </c>
    </row>
    <row r="52" spans="1:20" ht="13.5" thickBot="1" x14ac:dyDescent="0.25">
      <c r="A52" s="40" t="s">
        <v>41</v>
      </c>
      <c r="B52" s="130">
        <v>942</v>
      </c>
      <c r="C52" s="130">
        <v>835211.52500000014</v>
      </c>
      <c r="D52" s="131">
        <v>667</v>
      </c>
      <c r="E52" s="20"/>
      <c r="F52" s="78" t="s">
        <v>41</v>
      </c>
      <c r="G52" s="134">
        <v>935</v>
      </c>
      <c r="H52" s="134">
        <v>712777.85000000009</v>
      </c>
      <c r="I52" s="135">
        <v>742</v>
      </c>
      <c r="K52" s="12" t="s">
        <v>41</v>
      </c>
      <c r="L52" s="138">
        <v>7.4866310160428551E-3</v>
      </c>
      <c r="M52" s="138">
        <v>0.17176975266557459</v>
      </c>
      <c r="N52" s="140">
        <v>-0.10107816711590301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63330</v>
      </c>
      <c r="C54" s="85">
        <v>75722400.65983443</v>
      </c>
      <c r="D54" s="85">
        <v>38579</v>
      </c>
      <c r="E54" s="20"/>
      <c r="F54" s="50" t="s">
        <v>42</v>
      </c>
      <c r="G54" s="51">
        <v>65976</v>
      </c>
      <c r="H54" s="51">
        <v>78873554.967491657</v>
      </c>
      <c r="I54" s="55">
        <v>37345</v>
      </c>
      <c r="K54" s="98" t="s">
        <v>42</v>
      </c>
      <c r="L54" s="99">
        <v>-4.0105492906511442E-2</v>
      </c>
      <c r="M54" s="99">
        <v>-3.9951975144977281E-2</v>
      </c>
      <c r="N54" s="99">
        <v>3.3043245414379419E-2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50884</v>
      </c>
      <c r="C55" s="30">
        <v>61028762.441759236</v>
      </c>
      <c r="D55" s="31">
        <v>31191</v>
      </c>
      <c r="E55" s="20"/>
      <c r="F55" s="73" t="s">
        <v>43</v>
      </c>
      <c r="G55" s="57">
        <v>53650</v>
      </c>
      <c r="H55" s="57">
        <v>65495837.720502399</v>
      </c>
      <c r="I55" s="58">
        <v>30533</v>
      </c>
      <c r="K55" s="10" t="s">
        <v>43</v>
      </c>
      <c r="L55" s="102">
        <v>-5.1556383970177033E-2</v>
      </c>
      <c r="M55" s="102">
        <v>-6.8203956682041489E-2</v>
      </c>
      <c r="N55" s="103">
        <v>2.1550453607572129E-2</v>
      </c>
      <c r="R55" s="6"/>
      <c r="S55" s="6"/>
      <c r="T55" s="6"/>
    </row>
    <row r="56" spans="1:20" ht="13.5" thickBot="1" x14ac:dyDescent="0.25">
      <c r="A56" s="39" t="s">
        <v>44</v>
      </c>
      <c r="B56" s="30">
        <v>3539</v>
      </c>
      <c r="C56" s="30">
        <v>3578028.5800271519</v>
      </c>
      <c r="D56" s="31">
        <v>2357</v>
      </c>
      <c r="E56" s="20"/>
      <c r="F56" s="68" t="s">
        <v>44</v>
      </c>
      <c r="G56" s="79">
        <v>3282</v>
      </c>
      <c r="H56" s="79">
        <v>3326734.4492163323</v>
      </c>
      <c r="I56" s="80">
        <v>2134</v>
      </c>
      <c r="K56" s="11" t="s">
        <v>44</v>
      </c>
      <c r="L56" s="102">
        <v>7.8305911029859843E-2</v>
      </c>
      <c r="M56" s="102">
        <v>7.5537778757789331E-2</v>
      </c>
      <c r="N56" s="103">
        <v>0.10449859418931573</v>
      </c>
      <c r="R56" s="6"/>
      <c r="S56" s="6"/>
      <c r="T56" s="6"/>
    </row>
    <row r="57" spans="1:20" ht="13.5" thickBot="1" x14ac:dyDescent="0.25">
      <c r="A57" s="39" t="s">
        <v>45</v>
      </c>
      <c r="B57" s="30">
        <v>1891</v>
      </c>
      <c r="C57" s="30">
        <v>2766460.9195924276</v>
      </c>
      <c r="D57" s="31">
        <v>848</v>
      </c>
      <c r="E57" s="20"/>
      <c r="F57" s="68" t="s">
        <v>45</v>
      </c>
      <c r="G57" s="79">
        <v>2299</v>
      </c>
      <c r="H57" s="79">
        <v>2754548.2199490187</v>
      </c>
      <c r="I57" s="80">
        <v>887</v>
      </c>
      <c r="K57" s="11" t="s">
        <v>45</v>
      </c>
      <c r="L57" s="102">
        <v>-0.17746846454980425</v>
      </c>
      <c r="M57" s="102">
        <v>4.3247381030162568E-3</v>
      </c>
      <c r="N57" s="103">
        <v>-4.3968432919954892E-2</v>
      </c>
      <c r="R57" s="6"/>
      <c r="S57" s="6"/>
      <c r="T57" s="6"/>
    </row>
    <row r="58" spans="1:20" ht="13.5" thickBot="1" x14ac:dyDescent="0.25">
      <c r="A58" s="40" t="s">
        <v>46</v>
      </c>
      <c r="B58" s="34">
        <v>7016</v>
      </c>
      <c r="C58" s="34">
        <v>8349148.7184556108</v>
      </c>
      <c r="D58" s="35">
        <v>4183</v>
      </c>
      <c r="E58" s="20"/>
      <c r="F58" s="69" t="s">
        <v>46</v>
      </c>
      <c r="G58" s="74">
        <v>6745</v>
      </c>
      <c r="H58" s="74">
        <v>7296434.5778239109</v>
      </c>
      <c r="I58" s="75">
        <v>3791</v>
      </c>
      <c r="K58" s="12" t="s">
        <v>46</v>
      </c>
      <c r="L58" s="104">
        <v>4.0177909562638892E-2</v>
      </c>
      <c r="M58" s="104">
        <v>0.14427788386278673</v>
      </c>
      <c r="N58" s="105">
        <v>0.10340279609601688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30123</v>
      </c>
      <c r="C60" s="85">
        <v>25183655.36429185</v>
      </c>
      <c r="D60" s="85">
        <v>20105</v>
      </c>
      <c r="E60" s="20"/>
      <c r="F60" s="50" t="s">
        <v>47</v>
      </c>
      <c r="G60" s="51">
        <v>30616</v>
      </c>
      <c r="H60" s="51">
        <v>24753923.445059262</v>
      </c>
      <c r="I60" s="55">
        <v>20508</v>
      </c>
      <c r="K60" s="98" t="s">
        <v>47</v>
      </c>
      <c r="L60" s="99">
        <v>-1.6102691403187874E-2</v>
      </c>
      <c r="M60" s="99">
        <v>1.7360153843343884E-2</v>
      </c>
      <c r="N60" s="99">
        <v>-1.9650867953969198E-2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4414</v>
      </c>
      <c r="C61" s="30">
        <v>3299648.5196164977</v>
      </c>
      <c r="D61" s="31">
        <v>3290</v>
      </c>
      <c r="E61" s="20"/>
      <c r="F61" s="73" t="s">
        <v>48</v>
      </c>
      <c r="G61" s="57">
        <v>3736</v>
      </c>
      <c r="H61" s="57">
        <v>3025768.2895193384</v>
      </c>
      <c r="I61" s="58">
        <v>2567</v>
      </c>
      <c r="K61" s="10" t="s">
        <v>48</v>
      </c>
      <c r="L61" s="102">
        <v>0.1814775160599571</v>
      </c>
      <c r="M61" s="102">
        <v>9.0515929803953066E-2</v>
      </c>
      <c r="N61" s="103">
        <v>0.28165173354109863</v>
      </c>
    </row>
    <row r="62" spans="1:20" ht="13.5" thickBot="1" x14ac:dyDescent="0.25">
      <c r="A62" s="39" t="s">
        <v>49</v>
      </c>
      <c r="B62" s="30">
        <v>3621</v>
      </c>
      <c r="C62" s="30">
        <v>4396793.9292341229</v>
      </c>
      <c r="D62" s="31">
        <v>1419</v>
      </c>
      <c r="E62" s="20"/>
      <c r="F62" s="68" t="s">
        <v>49</v>
      </c>
      <c r="G62" s="79">
        <v>3888</v>
      </c>
      <c r="H62" s="79">
        <v>5152375.0202795314</v>
      </c>
      <c r="I62" s="80">
        <v>1346</v>
      </c>
      <c r="K62" s="11" t="s">
        <v>49</v>
      </c>
      <c r="L62" s="102">
        <v>-6.8672839506172867E-2</v>
      </c>
      <c r="M62" s="102">
        <v>-0.14664714584467808</v>
      </c>
      <c r="N62" s="103">
        <v>5.4234769687964368E-2</v>
      </c>
    </row>
    <row r="63" spans="1:20" ht="13.5" thickBot="1" x14ac:dyDescent="0.25">
      <c r="A63" s="40" t="s">
        <v>50</v>
      </c>
      <c r="B63" s="34">
        <v>22088</v>
      </c>
      <c r="C63" s="34">
        <v>17487212.91544123</v>
      </c>
      <c r="D63" s="35">
        <v>15396</v>
      </c>
      <c r="E63" s="20"/>
      <c r="F63" s="69" t="s">
        <v>50</v>
      </c>
      <c r="G63" s="74">
        <v>22992</v>
      </c>
      <c r="H63" s="74">
        <v>16575780.135260394</v>
      </c>
      <c r="I63" s="75">
        <v>16595</v>
      </c>
      <c r="K63" s="12" t="s">
        <v>50</v>
      </c>
      <c r="L63" s="104">
        <v>-3.93180236604036E-2</v>
      </c>
      <c r="M63" s="104">
        <v>5.4985815011024064E-2</v>
      </c>
      <c r="N63" s="105">
        <v>-7.22506779150347E-2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1959</v>
      </c>
      <c r="C65" s="85">
        <v>1968207.8646939471</v>
      </c>
      <c r="D65" s="85">
        <v>944</v>
      </c>
      <c r="E65" s="20"/>
      <c r="F65" s="50" t="s">
        <v>51</v>
      </c>
      <c r="G65" s="51">
        <v>1596</v>
      </c>
      <c r="H65" s="51">
        <v>1667486.664095039</v>
      </c>
      <c r="I65" s="55">
        <v>793</v>
      </c>
      <c r="K65" s="98" t="s">
        <v>51</v>
      </c>
      <c r="L65" s="99">
        <v>0.22744360902255645</v>
      </c>
      <c r="M65" s="99">
        <v>0.1803439913938456</v>
      </c>
      <c r="N65" s="99">
        <v>0.19041614123581341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1160</v>
      </c>
      <c r="C66" s="30">
        <v>1143816.0950069141</v>
      </c>
      <c r="D66" s="31">
        <v>523</v>
      </c>
      <c r="E66" s="20"/>
      <c r="F66" s="73" t="s">
        <v>52</v>
      </c>
      <c r="G66" s="57">
        <v>903</v>
      </c>
      <c r="H66" s="57">
        <v>1018907.7443446349</v>
      </c>
      <c r="I66" s="58">
        <v>360</v>
      </c>
      <c r="K66" s="10" t="s">
        <v>52</v>
      </c>
      <c r="L66" s="102">
        <v>0.28460686600221474</v>
      </c>
      <c r="M66" s="102">
        <v>0.12259044192722346</v>
      </c>
      <c r="N66" s="103">
        <v>0.45277777777777772</v>
      </c>
    </row>
    <row r="67" spans="1:18" ht="13.5" thickBot="1" x14ac:dyDescent="0.25">
      <c r="A67" s="40" t="s">
        <v>53</v>
      </c>
      <c r="B67" s="34">
        <v>799</v>
      </c>
      <c r="C67" s="34">
        <v>824391.76968703303</v>
      </c>
      <c r="D67" s="35">
        <v>421</v>
      </c>
      <c r="E67" s="20"/>
      <c r="F67" s="69" t="s">
        <v>53</v>
      </c>
      <c r="G67" s="74">
        <v>693</v>
      </c>
      <c r="H67" s="74">
        <v>648578.91975040396</v>
      </c>
      <c r="I67" s="75">
        <v>433</v>
      </c>
      <c r="K67" s="12" t="s">
        <v>53</v>
      </c>
      <c r="L67" s="104">
        <v>0.15295815295815296</v>
      </c>
      <c r="M67" s="104">
        <v>0.27107395042115767</v>
      </c>
      <c r="N67" s="105">
        <v>-2.7713625866050862E-2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16229</v>
      </c>
      <c r="C69" s="85">
        <v>16494172.703690175</v>
      </c>
      <c r="D69" s="85">
        <v>9549</v>
      </c>
      <c r="E69" s="20"/>
      <c r="F69" s="50" t="s">
        <v>54</v>
      </c>
      <c r="G69" s="51">
        <v>15972</v>
      </c>
      <c r="H69" s="51">
        <v>15348766.320755854</v>
      </c>
      <c r="I69" s="55">
        <v>9240</v>
      </c>
      <c r="K69" s="98" t="s">
        <v>54</v>
      </c>
      <c r="L69" s="99">
        <v>1.6090658652642142E-2</v>
      </c>
      <c r="M69" s="99">
        <v>7.4625305969080236E-2</v>
      </c>
      <c r="N69" s="99">
        <v>3.3441558441558383E-2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6727</v>
      </c>
      <c r="C70" s="30">
        <v>5798962.7173396973</v>
      </c>
      <c r="D70" s="31">
        <v>4301</v>
      </c>
      <c r="E70" s="20"/>
      <c r="F70" s="73" t="s">
        <v>55</v>
      </c>
      <c r="G70" s="57">
        <v>6426</v>
      </c>
      <c r="H70" s="57">
        <v>5082874.5714373859</v>
      </c>
      <c r="I70" s="58">
        <v>4300</v>
      </c>
      <c r="K70" s="10" t="s">
        <v>55</v>
      </c>
      <c r="L70" s="102">
        <v>4.6840958605664396E-2</v>
      </c>
      <c r="M70" s="102">
        <v>0.14088251359305315</v>
      </c>
      <c r="N70" s="103">
        <v>2.3255813953482196E-4</v>
      </c>
    </row>
    <row r="71" spans="1:18" ht="13.5" thickBot="1" x14ac:dyDescent="0.25">
      <c r="A71" s="39" t="s">
        <v>56</v>
      </c>
      <c r="B71" s="30">
        <v>839</v>
      </c>
      <c r="C71" s="30">
        <v>916781.77050720202</v>
      </c>
      <c r="D71" s="31">
        <v>425</v>
      </c>
      <c r="E71" s="20"/>
      <c r="F71" s="68" t="s">
        <v>56</v>
      </c>
      <c r="G71" s="79">
        <v>755</v>
      </c>
      <c r="H71" s="79">
        <v>693678.21124137798</v>
      </c>
      <c r="I71" s="80">
        <v>413</v>
      </c>
      <c r="K71" s="11" t="s">
        <v>56</v>
      </c>
      <c r="L71" s="102">
        <v>0.11125827814569544</v>
      </c>
      <c r="M71" s="102">
        <v>0.32162399748230097</v>
      </c>
      <c r="N71" s="103">
        <v>2.9055690072639306E-2</v>
      </c>
    </row>
    <row r="72" spans="1:18" ht="13.5" thickBot="1" x14ac:dyDescent="0.25">
      <c r="A72" s="39" t="s">
        <v>57</v>
      </c>
      <c r="B72" s="30">
        <v>1031</v>
      </c>
      <c r="C72" s="30">
        <v>938789.66890205396</v>
      </c>
      <c r="D72" s="31">
        <v>628</v>
      </c>
      <c r="E72" s="20"/>
      <c r="F72" s="68" t="s">
        <v>57</v>
      </c>
      <c r="G72" s="79">
        <v>875</v>
      </c>
      <c r="H72" s="79">
        <v>923571.41864219191</v>
      </c>
      <c r="I72" s="80">
        <v>455</v>
      </c>
      <c r="K72" s="11" t="s">
        <v>57</v>
      </c>
      <c r="L72" s="102">
        <v>0.17828571428571438</v>
      </c>
      <c r="M72" s="102">
        <v>1.6477610667332554E-2</v>
      </c>
      <c r="N72" s="103">
        <v>0.3802197802197802</v>
      </c>
    </row>
    <row r="73" spans="1:18" ht="13.5" thickBot="1" x14ac:dyDescent="0.25">
      <c r="A73" s="40" t="s">
        <v>58</v>
      </c>
      <c r="B73" s="34">
        <v>7632</v>
      </c>
      <c r="C73" s="34">
        <v>8839638.5469412208</v>
      </c>
      <c r="D73" s="35">
        <v>4195</v>
      </c>
      <c r="E73" s="20"/>
      <c r="F73" s="69" t="s">
        <v>58</v>
      </c>
      <c r="G73" s="74">
        <v>7916</v>
      </c>
      <c r="H73" s="74">
        <v>8648642.1194348987</v>
      </c>
      <c r="I73" s="75">
        <v>4072</v>
      </c>
      <c r="K73" s="12" t="s">
        <v>58</v>
      </c>
      <c r="L73" s="104">
        <v>-3.5876705406771126E-2</v>
      </c>
      <c r="M73" s="104">
        <v>2.2083978602504883E-2</v>
      </c>
      <c r="N73" s="105">
        <v>3.020628683693527E-2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42241</v>
      </c>
      <c r="C75" s="85">
        <v>48126012.287520207</v>
      </c>
      <c r="D75" s="85">
        <v>26900</v>
      </c>
      <c r="E75" s="20"/>
      <c r="F75" s="50" t="s">
        <v>59</v>
      </c>
      <c r="G75" s="51">
        <v>44999</v>
      </c>
      <c r="H75" s="51">
        <v>45410592.097558238</v>
      </c>
      <c r="I75" s="55">
        <v>28365</v>
      </c>
      <c r="K75" s="98" t="s">
        <v>59</v>
      </c>
      <c r="L75" s="99">
        <v>-6.1290250894464271E-2</v>
      </c>
      <c r="M75" s="99">
        <v>5.9797066378880714E-2</v>
      </c>
      <c r="N75" s="99">
        <v>-5.1648157941124651E-2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42241</v>
      </c>
      <c r="C76" s="34">
        <v>48126012.287520207</v>
      </c>
      <c r="D76" s="35">
        <v>26900</v>
      </c>
      <c r="E76" s="20"/>
      <c r="F76" s="72" t="s">
        <v>60</v>
      </c>
      <c r="G76" s="61">
        <v>44999</v>
      </c>
      <c r="H76" s="61">
        <v>45410592.097558238</v>
      </c>
      <c r="I76" s="62">
        <v>28365</v>
      </c>
      <c r="K76" s="14" t="s">
        <v>60</v>
      </c>
      <c r="L76" s="104">
        <v>-6.1290250894464271E-2</v>
      </c>
      <c r="M76" s="104">
        <v>5.9797066378880714E-2</v>
      </c>
      <c r="N76" s="105">
        <v>-5.1648157941124651E-2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22453</v>
      </c>
      <c r="C78" s="85">
        <v>16025296.170780418</v>
      </c>
      <c r="D78" s="85">
        <v>18688</v>
      </c>
      <c r="E78" s="20"/>
      <c r="F78" s="50" t="s">
        <v>61</v>
      </c>
      <c r="G78" s="51">
        <v>17955</v>
      </c>
      <c r="H78" s="51">
        <v>13017610.200777641</v>
      </c>
      <c r="I78" s="55">
        <v>14073</v>
      </c>
      <c r="K78" s="98" t="s">
        <v>61</v>
      </c>
      <c r="L78" s="99">
        <v>0.25051517683096636</v>
      </c>
      <c r="M78" s="99">
        <v>0.23104747519810553</v>
      </c>
      <c r="N78" s="99">
        <v>0.32793292119661754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22453</v>
      </c>
      <c r="C79" s="34">
        <v>16025296.170780418</v>
      </c>
      <c r="D79" s="35">
        <v>18688</v>
      </c>
      <c r="E79" s="20"/>
      <c r="F79" s="72" t="s">
        <v>62</v>
      </c>
      <c r="G79" s="61">
        <v>17955</v>
      </c>
      <c r="H79" s="61">
        <v>13017610.200777641</v>
      </c>
      <c r="I79" s="62">
        <v>14073</v>
      </c>
      <c r="K79" s="14" t="s">
        <v>62</v>
      </c>
      <c r="L79" s="104">
        <v>0.25051517683096636</v>
      </c>
      <c r="M79" s="104">
        <v>0.23104747519810553</v>
      </c>
      <c r="N79" s="105">
        <v>0.32793292119661754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9082</v>
      </c>
      <c r="C81" s="85">
        <v>11548450.83528427</v>
      </c>
      <c r="D81" s="85">
        <v>5334</v>
      </c>
      <c r="E81" s="20"/>
      <c r="F81" s="50" t="s">
        <v>63</v>
      </c>
      <c r="G81" s="51">
        <v>10125</v>
      </c>
      <c r="H81" s="51">
        <v>11545383.929177409</v>
      </c>
      <c r="I81" s="55">
        <v>6363</v>
      </c>
      <c r="K81" s="98" t="s">
        <v>63</v>
      </c>
      <c r="L81" s="99">
        <v>-0.1030123456790123</v>
      </c>
      <c r="M81" s="99">
        <v>2.6563916156230327E-4</v>
      </c>
      <c r="N81" s="99">
        <v>-0.16171617161716167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9082</v>
      </c>
      <c r="C82" s="34">
        <v>11548450.83528427</v>
      </c>
      <c r="D82" s="35">
        <v>5334</v>
      </c>
      <c r="E82" s="20"/>
      <c r="F82" s="72" t="s">
        <v>64</v>
      </c>
      <c r="G82" s="61">
        <v>10125</v>
      </c>
      <c r="H82" s="61">
        <v>11545383.929177409</v>
      </c>
      <c r="I82" s="62">
        <v>6363</v>
      </c>
      <c r="K82" s="14" t="s">
        <v>64</v>
      </c>
      <c r="L82" s="104">
        <v>-0.1030123456790123</v>
      </c>
      <c r="M82" s="104">
        <v>2.6563916156230327E-4</v>
      </c>
      <c r="N82" s="105">
        <v>-0.16171617161716167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14878</v>
      </c>
      <c r="C84" s="85">
        <v>15097245.149921253</v>
      </c>
      <c r="D84" s="85">
        <v>10398</v>
      </c>
      <c r="E84" s="20"/>
      <c r="F84" s="50" t="s">
        <v>65</v>
      </c>
      <c r="G84" s="51">
        <v>14216</v>
      </c>
      <c r="H84" s="51">
        <v>15041586.900468359</v>
      </c>
      <c r="I84" s="55">
        <v>9654</v>
      </c>
      <c r="K84" s="98" t="s">
        <v>65</v>
      </c>
      <c r="L84" s="99">
        <v>4.6567248171074827E-2</v>
      </c>
      <c r="M84" s="99">
        <v>3.7002910544738921E-3</v>
      </c>
      <c r="N84" s="99">
        <v>7.7066500932255977E-2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3753</v>
      </c>
      <c r="C85" s="30">
        <v>3834894.1197628579</v>
      </c>
      <c r="D85" s="31">
        <v>2403</v>
      </c>
      <c r="E85" s="20"/>
      <c r="F85" s="73" t="s">
        <v>66</v>
      </c>
      <c r="G85" s="57">
        <v>3299</v>
      </c>
      <c r="H85" s="57">
        <v>3881977.2187345503</v>
      </c>
      <c r="I85" s="58">
        <v>1982</v>
      </c>
      <c r="K85" s="10" t="s">
        <v>66</v>
      </c>
      <c r="L85" s="102">
        <v>0.13761745983631402</v>
      </c>
      <c r="M85" s="102">
        <v>-1.2128638659822055E-2</v>
      </c>
      <c r="N85" s="103">
        <v>0.21241170534813314</v>
      </c>
    </row>
    <row r="86" spans="1:18" ht="13.5" thickBot="1" x14ac:dyDescent="0.25">
      <c r="A86" s="39" t="s">
        <v>67</v>
      </c>
      <c r="B86" s="30">
        <v>2247</v>
      </c>
      <c r="C86" s="30">
        <v>2672466.5996271851</v>
      </c>
      <c r="D86" s="31">
        <v>1531</v>
      </c>
      <c r="E86" s="20"/>
      <c r="F86" s="68" t="s">
        <v>67</v>
      </c>
      <c r="G86" s="79">
        <v>2443</v>
      </c>
      <c r="H86" s="79">
        <v>2779851.58066596</v>
      </c>
      <c r="I86" s="80">
        <v>1610</v>
      </c>
      <c r="K86" s="11" t="s">
        <v>67</v>
      </c>
      <c r="L86" s="102">
        <v>-8.0229226361031469E-2</v>
      </c>
      <c r="M86" s="102">
        <v>-3.8629753396060451E-2</v>
      </c>
      <c r="N86" s="103">
        <v>-4.906832298136643E-2</v>
      </c>
    </row>
    <row r="87" spans="1:18" ht="13.5" thickBot="1" x14ac:dyDescent="0.25">
      <c r="A87" s="40" t="s">
        <v>68</v>
      </c>
      <c r="B87" s="34">
        <v>8878</v>
      </c>
      <c r="C87" s="34">
        <v>8589884.4305312093</v>
      </c>
      <c r="D87" s="35">
        <v>6464</v>
      </c>
      <c r="E87" s="20"/>
      <c r="F87" s="69" t="s">
        <v>68</v>
      </c>
      <c r="G87" s="74">
        <v>8474</v>
      </c>
      <c r="H87" s="74">
        <v>8379758.1010678485</v>
      </c>
      <c r="I87" s="75">
        <v>6062</v>
      </c>
      <c r="K87" s="12" t="s">
        <v>68</v>
      </c>
      <c r="L87" s="104">
        <v>4.7675241916450339E-2</v>
      </c>
      <c r="M87" s="104">
        <v>2.50754648199909E-2</v>
      </c>
      <c r="N87" s="105">
        <v>6.6314747608050117E-2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2457</v>
      </c>
      <c r="C89" s="85">
        <v>2653598.78038389</v>
      </c>
      <c r="D89" s="85">
        <v>1481</v>
      </c>
      <c r="E89" s="20"/>
      <c r="F89" s="54" t="s">
        <v>69</v>
      </c>
      <c r="G89" s="51">
        <v>2319</v>
      </c>
      <c r="H89" s="51">
        <v>2189245.1614009379</v>
      </c>
      <c r="I89" s="55">
        <v>1516</v>
      </c>
      <c r="K89" s="101" t="s">
        <v>69</v>
      </c>
      <c r="L89" s="99">
        <v>5.9508408796895118E-2</v>
      </c>
      <c r="M89" s="99">
        <v>0.21210672389281604</v>
      </c>
      <c r="N89" s="99">
        <v>-2.3087071240105561E-2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2457</v>
      </c>
      <c r="C90" s="34">
        <v>2653598.78038389</v>
      </c>
      <c r="D90" s="35">
        <v>1481</v>
      </c>
      <c r="E90" s="20"/>
      <c r="F90" s="71" t="s">
        <v>70</v>
      </c>
      <c r="G90" s="61">
        <v>2319</v>
      </c>
      <c r="H90" s="61">
        <v>2189245.1614009379</v>
      </c>
      <c r="I90" s="62">
        <v>1516</v>
      </c>
      <c r="K90" s="13" t="s">
        <v>70</v>
      </c>
      <c r="L90" s="104">
        <v>5.9508408796895118E-2</v>
      </c>
      <c r="M90" s="104">
        <v>0.21210672389281604</v>
      </c>
      <c r="N90" s="105">
        <v>-2.3087071240105561E-2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/>
  </sheetPr>
  <dimension ref="A1:S92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86" t="s">
        <v>76</v>
      </c>
      <c r="L1" s="186"/>
      <c r="M1" s="44" t="s">
        <v>74</v>
      </c>
      <c r="N1" s="1"/>
    </row>
    <row r="2" spans="1:19" x14ac:dyDescent="0.2">
      <c r="A2" s="25" t="s">
        <v>79</v>
      </c>
      <c r="B2" s="26">
        <v>2019</v>
      </c>
      <c r="C2" s="25"/>
      <c r="D2" s="25"/>
      <c r="F2" s="44" t="s">
        <v>79</v>
      </c>
      <c r="G2" s="45">
        <v>2018</v>
      </c>
      <c r="K2" s="1" t="s">
        <v>79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23"/>
      <c r="C5" s="123"/>
      <c r="D5" s="123"/>
      <c r="F5" s="46"/>
      <c r="G5" s="124"/>
      <c r="H5" s="124"/>
      <c r="I5" s="124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330108</v>
      </c>
      <c r="C6" s="85">
        <v>323862464.97319549</v>
      </c>
      <c r="D6" s="85">
        <v>224512</v>
      </c>
      <c r="E6" s="20"/>
      <c r="F6" s="50" t="s">
        <v>1</v>
      </c>
      <c r="G6" s="51">
        <v>331568</v>
      </c>
      <c r="H6" s="51">
        <v>324418942.06976968</v>
      </c>
      <c r="I6" s="51">
        <v>215600</v>
      </c>
      <c r="K6" s="98" t="s">
        <v>1</v>
      </c>
      <c r="L6" s="99">
        <v>-4.4033199826279956E-3</v>
      </c>
      <c r="M6" s="99">
        <v>-1.7153039616734089E-3</v>
      </c>
      <c r="N6" s="99">
        <v>4.1335807050092654E-2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33986</v>
      </c>
      <c r="C8" s="87">
        <v>26621272.828507759</v>
      </c>
      <c r="D8" s="87">
        <v>23883</v>
      </c>
      <c r="E8" s="20"/>
      <c r="F8" s="54" t="s">
        <v>4</v>
      </c>
      <c r="G8" s="51">
        <v>34172</v>
      </c>
      <c r="H8" s="51">
        <v>28746710.782961536</v>
      </c>
      <c r="I8" s="55">
        <v>22708</v>
      </c>
      <c r="K8" s="101" t="s">
        <v>4</v>
      </c>
      <c r="L8" s="99">
        <v>-5.4430527917593841E-3</v>
      </c>
      <c r="M8" s="99">
        <v>-7.3936735597366021E-2</v>
      </c>
      <c r="N8" s="99">
        <v>5.1743878809230148E-2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2339</v>
      </c>
      <c r="C9" s="30">
        <v>2536167.1750473827</v>
      </c>
      <c r="D9" s="31">
        <v>1197</v>
      </c>
      <c r="E9" s="21"/>
      <c r="F9" s="56" t="s">
        <v>5</v>
      </c>
      <c r="G9" s="57">
        <v>2669</v>
      </c>
      <c r="H9" s="57">
        <v>2106161.4201668547</v>
      </c>
      <c r="I9" s="58">
        <v>1529</v>
      </c>
      <c r="K9" s="7" t="s">
        <v>5</v>
      </c>
      <c r="L9" s="102">
        <v>-0.12364181341326341</v>
      </c>
      <c r="M9" s="102">
        <v>0.20416562128768923</v>
      </c>
      <c r="N9" s="102">
        <v>-0.21713538260300846</v>
      </c>
    </row>
    <row r="10" spans="1:19" ht="13.5" thickBot="1" x14ac:dyDescent="0.25">
      <c r="A10" s="32" t="s">
        <v>6</v>
      </c>
      <c r="B10" s="30">
        <v>5546</v>
      </c>
      <c r="C10" s="30">
        <v>4226042.8931093244</v>
      </c>
      <c r="D10" s="31">
        <v>4672</v>
      </c>
      <c r="E10" s="20"/>
      <c r="F10" s="59" t="s">
        <v>6</v>
      </c>
      <c r="G10" s="79">
        <v>5162</v>
      </c>
      <c r="H10" s="79">
        <v>4564135.0094389915</v>
      </c>
      <c r="I10" s="80">
        <v>4144</v>
      </c>
      <c r="K10" s="8" t="s">
        <v>6</v>
      </c>
      <c r="L10" s="113">
        <v>7.438977140643166E-2</v>
      </c>
      <c r="M10" s="113">
        <v>-7.407583597559364E-2</v>
      </c>
      <c r="N10" s="115">
        <v>0.12741312741312738</v>
      </c>
    </row>
    <row r="11" spans="1:19" ht="13.5" thickBot="1" x14ac:dyDescent="0.25">
      <c r="A11" s="32" t="s">
        <v>7</v>
      </c>
      <c r="B11" s="30">
        <v>1928</v>
      </c>
      <c r="C11" s="30">
        <v>1778906.1702602771</v>
      </c>
      <c r="D11" s="31">
        <v>1293</v>
      </c>
      <c r="E11" s="20"/>
      <c r="F11" s="59" t="s">
        <v>7</v>
      </c>
      <c r="G11" s="79">
        <v>1651</v>
      </c>
      <c r="H11" s="79">
        <v>1897198.0439904018</v>
      </c>
      <c r="I11" s="80">
        <v>860</v>
      </c>
      <c r="K11" s="8" t="s">
        <v>7</v>
      </c>
      <c r="L11" s="113">
        <v>0.16777710478497876</v>
      </c>
      <c r="M11" s="113">
        <v>-6.2350830533917212E-2</v>
      </c>
      <c r="N11" s="115">
        <v>0.50348837209302322</v>
      </c>
    </row>
    <row r="12" spans="1:19" ht="13.5" thickBot="1" x14ac:dyDescent="0.25">
      <c r="A12" s="32" t="s">
        <v>8</v>
      </c>
      <c r="B12" s="30">
        <v>3057</v>
      </c>
      <c r="C12" s="30">
        <v>2434864.1871400853</v>
      </c>
      <c r="D12" s="31">
        <v>2181</v>
      </c>
      <c r="E12" s="20"/>
      <c r="F12" s="59" t="s">
        <v>8</v>
      </c>
      <c r="G12" s="79">
        <v>2267</v>
      </c>
      <c r="H12" s="79">
        <v>1865960.4395057769</v>
      </c>
      <c r="I12" s="80">
        <v>1572</v>
      </c>
      <c r="K12" s="8" t="s">
        <v>8</v>
      </c>
      <c r="L12" s="113">
        <v>0.34847816497573891</v>
      </c>
      <c r="M12" s="113">
        <v>0.30488521384997291</v>
      </c>
      <c r="N12" s="115">
        <v>0.38740458015267176</v>
      </c>
    </row>
    <row r="13" spans="1:19" ht="13.5" thickBot="1" x14ac:dyDescent="0.25">
      <c r="A13" s="32" t="s">
        <v>9</v>
      </c>
      <c r="B13" s="30">
        <v>4372</v>
      </c>
      <c r="C13" s="30">
        <v>1595641.3198052214</v>
      </c>
      <c r="D13" s="31">
        <v>3439</v>
      </c>
      <c r="E13" s="20"/>
      <c r="F13" s="59" t="s">
        <v>9</v>
      </c>
      <c r="G13" s="79">
        <v>4195</v>
      </c>
      <c r="H13" s="79">
        <v>1704567.5698770524</v>
      </c>
      <c r="I13" s="80">
        <v>3337</v>
      </c>
      <c r="K13" s="8" t="s">
        <v>9</v>
      </c>
      <c r="L13" s="113">
        <v>4.2193087008343344E-2</v>
      </c>
      <c r="M13" s="113">
        <v>-6.3902570949233573E-2</v>
      </c>
      <c r="N13" s="115">
        <v>3.0566376985316168E-2</v>
      </c>
    </row>
    <row r="14" spans="1:19" ht="13.5" thickBot="1" x14ac:dyDescent="0.25">
      <c r="A14" s="32" t="s">
        <v>10</v>
      </c>
      <c r="B14" s="30">
        <v>1243</v>
      </c>
      <c r="C14" s="30">
        <v>1352839.0758240891</v>
      </c>
      <c r="D14" s="31">
        <v>724</v>
      </c>
      <c r="E14" s="20"/>
      <c r="F14" s="59" t="s">
        <v>10</v>
      </c>
      <c r="G14" s="79">
        <v>1390</v>
      </c>
      <c r="H14" s="79">
        <v>1627427.2178019793</v>
      </c>
      <c r="I14" s="80">
        <v>715</v>
      </c>
      <c r="K14" s="8" t="s">
        <v>10</v>
      </c>
      <c r="L14" s="113">
        <v>-0.10575539568345327</v>
      </c>
      <c r="M14" s="113">
        <v>-0.1687252978039484</v>
      </c>
      <c r="N14" s="115">
        <v>1.2587412587412583E-2</v>
      </c>
    </row>
    <row r="15" spans="1:19" ht="13.5" thickBot="1" x14ac:dyDescent="0.25">
      <c r="A15" s="32" t="s">
        <v>11</v>
      </c>
      <c r="B15" s="30">
        <v>5188</v>
      </c>
      <c r="C15" s="30">
        <v>3844839.0440076143</v>
      </c>
      <c r="D15" s="31">
        <v>3647</v>
      </c>
      <c r="E15" s="20"/>
      <c r="F15" s="59" t="s">
        <v>11</v>
      </c>
      <c r="G15" s="79">
        <v>5397</v>
      </c>
      <c r="H15" s="79">
        <v>4582999.667830254</v>
      </c>
      <c r="I15" s="80">
        <v>3542</v>
      </c>
      <c r="K15" s="8" t="s">
        <v>11</v>
      </c>
      <c r="L15" s="113">
        <v>-3.8725217713544535E-2</v>
      </c>
      <c r="M15" s="113">
        <v>-0.16106495250350072</v>
      </c>
      <c r="N15" s="115">
        <v>2.9644268774703608E-2</v>
      </c>
    </row>
    <row r="16" spans="1:19" ht="13.5" thickBot="1" x14ac:dyDescent="0.25">
      <c r="A16" s="33" t="s">
        <v>12</v>
      </c>
      <c r="B16" s="34">
        <v>10313</v>
      </c>
      <c r="C16" s="34">
        <v>8851972.963313764</v>
      </c>
      <c r="D16" s="35">
        <v>6730</v>
      </c>
      <c r="E16" s="20"/>
      <c r="F16" s="60" t="s">
        <v>12</v>
      </c>
      <c r="G16" s="109">
        <v>11441</v>
      </c>
      <c r="H16" s="109">
        <v>10398261.414350227</v>
      </c>
      <c r="I16" s="110">
        <v>7009</v>
      </c>
      <c r="K16" s="9" t="s">
        <v>12</v>
      </c>
      <c r="L16" s="116">
        <v>-9.859278035136787E-2</v>
      </c>
      <c r="M16" s="116">
        <v>-0.14870644133859645</v>
      </c>
      <c r="N16" s="117">
        <v>-3.980596376087886E-2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15499</v>
      </c>
      <c r="C18" s="89">
        <v>16861703.766911674</v>
      </c>
      <c r="D18" s="89">
        <v>9721</v>
      </c>
      <c r="E18" s="20"/>
      <c r="F18" s="65" t="s">
        <v>13</v>
      </c>
      <c r="G18" s="66">
        <v>15158</v>
      </c>
      <c r="H18" s="66">
        <v>15975738.524593554</v>
      </c>
      <c r="I18" s="67">
        <v>9291</v>
      </c>
      <c r="K18" s="107" t="s">
        <v>13</v>
      </c>
      <c r="L18" s="108">
        <v>2.2496371552975347E-2</v>
      </c>
      <c r="M18" s="108">
        <v>5.5456919312633746E-2</v>
      </c>
      <c r="N18" s="120">
        <v>4.6281347540630735E-2</v>
      </c>
    </row>
    <row r="19" spans="1:19" ht="13.5" thickBot="1" x14ac:dyDescent="0.25">
      <c r="A19" s="38" t="s">
        <v>14</v>
      </c>
      <c r="B19" s="30">
        <v>940</v>
      </c>
      <c r="C19" s="30">
        <v>1653280.4699972535</v>
      </c>
      <c r="D19" s="31">
        <v>353</v>
      </c>
      <c r="E19" s="20"/>
      <c r="F19" s="68" t="s">
        <v>14</v>
      </c>
      <c r="G19" s="57">
        <v>680</v>
      </c>
      <c r="H19" s="57">
        <v>1212827.2000942994</v>
      </c>
      <c r="I19" s="58">
        <v>223</v>
      </c>
      <c r="K19" s="10" t="s">
        <v>14</v>
      </c>
      <c r="L19" s="164">
        <v>0.38235294117647056</v>
      </c>
      <c r="M19" s="164">
        <v>0.36316242731751736</v>
      </c>
      <c r="N19" s="165">
        <v>0.58295964125560529</v>
      </c>
    </row>
    <row r="20" spans="1:19" ht="13.5" thickBot="1" x14ac:dyDescent="0.25">
      <c r="A20" s="39" t="s">
        <v>15</v>
      </c>
      <c r="B20" s="30">
        <v>1325</v>
      </c>
      <c r="C20" s="30">
        <v>1197557.4100000001</v>
      </c>
      <c r="D20" s="31">
        <v>1050</v>
      </c>
      <c r="E20" s="20"/>
      <c r="F20" s="68" t="s">
        <v>15</v>
      </c>
      <c r="G20" s="57">
        <v>1368</v>
      </c>
      <c r="H20" s="57">
        <v>1225021.6599999999</v>
      </c>
      <c r="I20" s="58">
        <v>1130</v>
      </c>
      <c r="K20" s="11" t="s">
        <v>15</v>
      </c>
      <c r="L20" s="164">
        <v>-3.1432748538011701E-2</v>
      </c>
      <c r="M20" s="164">
        <v>-2.2419399506780735E-2</v>
      </c>
      <c r="N20" s="165">
        <v>-7.0796460176991149E-2</v>
      </c>
    </row>
    <row r="21" spans="1:19" ht="13.5" thickBot="1" x14ac:dyDescent="0.25">
      <c r="A21" s="40" t="s">
        <v>16</v>
      </c>
      <c r="B21" s="34">
        <v>13234</v>
      </c>
      <c r="C21" s="34">
        <v>14010865.886914421</v>
      </c>
      <c r="D21" s="35">
        <v>8318</v>
      </c>
      <c r="E21" s="20"/>
      <c r="F21" s="69" t="s">
        <v>16</v>
      </c>
      <c r="G21" s="61">
        <v>13110</v>
      </c>
      <c r="H21" s="61">
        <v>13537889.664499255</v>
      </c>
      <c r="I21" s="62">
        <v>7938</v>
      </c>
      <c r="K21" s="12" t="s">
        <v>16</v>
      </c>
      <c r="L21" s="166">
        <v>9.4584286803967021E-3</v>
      </c>
      <c r="M21" s="166">
        <v>3.4937219473391234E-2</v>
      </c>
      <c r="N21" s="167">
        <v>4.7871000251952678E-2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4390</v>
      </c>
      <c r="C23" s="85">
        <v>5153734.3410822907</v>
      </c>
      <c r="D23" s="85">
        <v>2710</v>
      </c>
      <c r="E23" s="20"/>
      <c r="F23" s="54" t="s">
        <v>17</v>
      </c>
      <c r="G23" s="51">
        <v>4472</v>
      </c>
      <c r="H23" s="51">
        <v>5846040.9816434365</v>
      </c>
      <c r="I23" s="55">
        <v>2479</v>
      </c>
      <c r="K23" s="101" t="s">
        <v>17</v>
      </c>
      <c r="L23" s="99">
        <v>-1.8336314847942736E-2</v>
      </c>
      <c r="M23" s="99">
        <v>-0.11842315897801403</v>
      </c>
      <c r="N23" s="99">
        <v>9.3182734973779713E-2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4390</v>
      </c>
      <c r="C24" s="34">
        <v>5153734.3410822907</v>
      </c>
      <c r="D24" s="35">
        <v>2710</v>
      </c>
      <c r="E24" s="20"/>
      <c r="F24" s="71" t="s">
        <v>18</v>
      </c>
      <c r="G24" s="61">
        <v>4472</v>
      </c>
      <c r="H24" s="61">
        <v>5846040.9816434365</v>
      </c>
      <c r="I24" s="62">
        <v>2479</v>
      </c>
      <c r="K24" s="13" t="s">
        <v>18</v>
      </c>
      <c r="L24" s="104">
        <v>-1.8336314847942736E-2</v>
      </c>
      <c r="M24" s="104">
        <v>-0.11842315897801403</v>
      </c>
      <c r="N24" s="105">
        <v>9.3182734973779713E-2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1712</v>
      </c>
      <c r="C26" s="85">
        <v>1108024.7248343276</v>
      </c>
      <c r="D26" s="85">
        <v>1671</v>
      </c>
      <c r="E26" s="20"/>
      <c r="F26" s="50" t="s">
        <v>19</v>
      </c>
      <c r="G26" s="51">
        <v>1827</v>
      </c>
      <c r="H26" s="51">
        <v>1093171.7995060349</v>
      </c>
      <c r="I26" s="55">
        <v>1467</v>
      </c>
      <c r="K26" s="98" t="s">
        <v>19</v>
      </c>
      <c r="L26" s="99">
        <v>-6.294471811713187E-2</v>
      </c>
      <c r="M26" s="99">
        <v>1.3587000080869327E-2</v>
      </c>
      <c r="N26" s="99">
        <v>0.13905930470347649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1712</v>
      </c>
      <c r="C27" s="34">
        <v>1108024.7248343276</v>
      </c>
      <c r="D27" s="35">
        <v>1671</v>
      </c>
      <c r="E27" s="20"/>
      <c r="F27" s="72" t="s">
        <v>20</v>
      </c>
      <c r="G27" s="61">
        <v>1827</v>
      </c>
      <c r="H27" s="61">
        <v>1093171.7995060349</v>
      </c>
      <c r="I27" s="62">
        <v>1467</v>
      </c>
      <c r="K27" s="14" t="s">
        <v>20</v>
      </c>
      <c r="L27" s="104">
        <v>-6.294471811713187E-2</v>
      </c>
      <c r="M27" s="104">
        <v>1.3587000080869327E-2</v>
      </c>
      <c r="N27" s="105">
        <v>0.13905930470347649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14328</v>
      </c>
      <c r="C29" s="85">
        <v>8154054.89462246</v>
      </c>
      <c r="D29" s="85">
        <v>11046</v>
      </c>
      <c r="E29" s="20"/>
      <c r="F29" s="50" t="s">
        <v>21</v>
      </c>
      <c r="G29" s="51">
        <v>14217</v>
      </c>
      <c r="H29" s="51">
        <v>7950324.8492509658</v>
      </c>
      <c r="I29" s="55">
        <v>10911</v>
      </c>
      <c r="K29" s="98" t="s">
        <v>21</v>
      </c>
      <c r="L29" s="99">
        <v>7.8075543363578248E-3</v>
      </c>
      <c r="M29" s="99">
        <v>2.5625373709187382E-2</v>
      </c>
      <c r="N29" s="99">
        <v>1.2372834753918038E-2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6093</v>
      </c>
      <c r="C30" s="30">
        <v>3759601.6647642902</v>
      </c>
      <c r="D30" s="31">
        <v>4674</v>
      </c>
      <c r="E30" s="20"/>
      <c r="F30" s="73" t="s">
        <v>22</v>
      </c>
      <c r="G30" s="57">
        <v>6029</v>
      </c>
      <c r="H30" s="57">
        <v>3780126.8301824471</v>
      </c>
      <c r="I30" s="58">
        <v>4486</v>
      </c>
      <c r="K30" s="15" t="s">
        <v>22</v>
      </c>
      <c r="L30" s="102">
        <v>1.061535909769451E-2</v>
      </c>
      <c r="M30" s="102">
        <v>-5.4297557569427113E-3</v>
      </c>
      <c r="N30" s="103">
        <v>4.1908158716005284E-2</v>
      </c>
    </row>
    <row r="31" spans="1:19" ht="13.5" thickBot="1" x14ac:dyDescent="0.25">
      <c r="A31" s="94" t="s">
        <v>23</v>
      </c>
      <c r="B31" s="34">
        <v>8235</v>
      </c>
      <c r="C31" s="34">
        <v>4394453.2298581703</v>
      </c>
      <c r="D31" s="35">
        <v>6372</v>
      </c>
      <c r="E31" s="20"/>
      <c r="F31" s="73" t="s">
        <v>23</v>
      </c>
      <c r="G31" s="74">
        <v>8188</v>
      </c>
      <c r="H31" s="74">
        <v>4170198.0190685187</v>
      </c>
      <c r="I31" s="75">
        <v>6425</v>
      </c>
      <c r="K31" s="16" t="s">
        <v>23</v>
      </c>
      <c r="L31" s="104">
        <v>5.740107474352607E-3</v>
      </c>
      <c r="M31" s="104">
        <v>5.3775674383861105E-2</v>
      </c>
      <c r="N31" s="105">
        <v>-8.2490272373541007E-3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9137</v>
      </c>
      <c r="C33" s="85">
        <v>8693581.7710772045</v>
      </c>
      <c r="D33" s="85">
        <v>5611</v>
      </c>
      <c r="E33" s="20"/>
      <c r="F33" s="54" t="s">
        <v>24</v>
      </c>
      <c r="G33" s="51">
        <v>8494</v>
      </c>
      <c r="H33" s="51">
        <v>7960493.313718114</v>
      </c>
      <c r="I33" s="55">
        <v>5180</v>
      </c>
      <c r="K33" s="101" t="s">
        <v>24</v>
      </c>
      <c r="L33" s="99">
        <v>7.5700494466682366E-2</v>
      </c>
      <c r="M33" s="99">
        <v>9.2090832624126095E-2</v>
      </c>
      <c r="N33" s="99">
        <v>8.3204633204633227E-2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9137</v>
      </c>
      <c r="C34" s="34">
        <v>8693581.7710772045</v>
      </c>
      <c r="D34" s="35">
        <v>5611</v>
      </c>
      <c r="E34" s="20"/>
      <c r="F34" s="71" t="s">
        <v>25</v>
      </c>
      <c r="G34" s="61">
        <v>8494</v>
      </c>
      <c r="H34" s="61">
        <v>7960493.313718114</v>
      </c>
      <c r="I34" s="62">
        <v>5180</v>
      </c>
      <c r="K34" s="13" t="s">
        <v>25</v>
      </c>
      <c r="L34" s="104">
        <v>7.5700494466682366E-2</v>
      </c>
      <c r="M34" s="104">
        <v>9.2090832624126095E-2</v>
      </c>
      <c r="N34" s="105">
        <v>8.3204633204633227E-2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11753</v>
      </c>
      <c r="C36" s="85">
        <v>12620012.29769903</v>
      </c>
      <c r="D36" s="85">
        <v>7810</v>
      </c>
      <c r="E36" s="20"/>
      <c r="F36" s="50" t="s">
        <v>26</v>
      </c>
      <c r="G36" s="51">
        <v>12440</v>
      </c>
      <c r="H36" s="51">
        <v>12834106.793313758</v>
      </c>
      <c r="I36" s="55">
        <v>8262</v>
      </c>
      <c r="K36" s="98" t="s">
        <v>26</v>
      </c>
      <c r="L36" s="99">
        <v>-5.5225080385852054E-2</v>
      </c>
      <c r="M36" s="99">
        <v>-1.6681682571495049E-2</v>
      </c>
      <c r="N36" s="114">
        <v>-5.4708303074316178E-2</v>
      </c>
    </row>
    <row r="37" spans="1:19" ht="13.5" thickBot="1" x14ac:dyDescent="0.25">
      <c r="A37" s="38" t="s">
        <v>27</v>
      </c>
      <c r="B37" s="30">
        <v>1004</v>
      </c>
      <c r="C37" s="30">
        <v>1241967.7692451489</v>
      </c>
      <c r="D37" s="30">
        <v>559</v>
      </c>
      <c r="E37" s="20"/>
      <c r="F37" s="73" t="s">
        <v>27</v>
      </c>
      <c r="G37" s="79">
        <v>1015</v>
      </c>
      <c r="H37" s="79">
        <v>1313943.4298246771</v>
      </c>
      <c r="I37" s="80">
        <v>554</v>
      </c>
      <c r="K37" s="10" t="s">
        <v>27</v>
      </c>
      <c r="L37" s="102">
        <v>-1.0837438423645374E-2</v>
      </c>
      <c r="M37" s="102">
        <v>-5.4778355708306359E-2</v>
      </c>
      <c r="N37" s="103">
        <v>9.0252707581226499E-3</v>
      </c>
    </row>
    <row r="38" spans="1:19" ht="13.5" thickBot="1" x14ac:dyDescent="0.25">
      <c r="A38" s="39" t="s">
        <v>28</v>
      </c>
      <c r="B38" s="30">
        <v>1154</v>
      </c>
      <c r="C38" s="30">
        <v>1795874.1564901581</v>
      </c>
      <c r="D38" s="30">
        <v>527</v>
      </c>
      <c r="E38" s="20"/>
      <c r="F38" s="68" t="s">
        <v>28</v>
      </c>
      <c r="G38" s="79">
        <v>1080</v>
      </c>
      <c r="H38" s="79">
        <v>1495058.94751709</v>
      </c>
      <c r="I38" s="80">
        <v>467</v>
      </c>
      <c r="K38" s="11" t="s">
        <v>28</v>
      </c>
      <c r="L38" s="113">
        <v>6.8518518518518423E-2</v>
      </c>
      <c r="M38" s="113">
        <v>0.2012062530863048</v>
      </c>
      <c r="N38" s="115">
        <v>0.12847965738758038</v>
      </c>
    </row>
    <row r="39" spans="1:19" ht="13.5" thickBot="1" x14ac:dyDescent="0.25">
      <c r="A39" s="39" t="s">
        <v>29</v>
      </c>
      <c r="B39" s="30">
        <v>929</v>
      </c>
      <c r="C39" s="30">
        <v>1171751.2127200889</v>
      </c>
      <c r="D39" s="30">
        <v>602</v>
      </c>
      <c r="E39" s="20"/>
      <c r="F39" s="68" t="s">
        <v>29</v>
      </c>
      <c r="G39" s="79">
        <v>999</v>
      </c>
      <c r="H39" s="79">
        <v>1190613.9003045461</v>
      </c>
      <c r="I39" s="80">
        <v>695</v>
      </c>
      <c r="K39" s="11" t="s">
        <v>29</v>
      </c>
      <c r="L39" s="113">
        <v>-7.0070070070070045E-2</v>
      </c>
      <c r="M39" s="113">
        <v>-1.5842824932274291E-2</v>
      </c>
      <c r="N39" s="115">
        <v>-0.13381294964028778</v>
      </c>
    </row>
    <row r="40" spans="1:19" ht="13.5" thickBot="1" x14ac:dyDescent="0.25">
      <c r="A40" s="39" t="s">
        <v>30</v>
      </c>
      <c r="B40" s="30">
        <v>5345</v>
      </c>
      <c r="C40" s="30">
        <v>5525900.9266228033</v>
      </c>
      <c r="D40" s="30">
        <v>3937</v>
      </c>
      <c r="E40" s="20"/>
      <c r="F40" s="68" t="s">
        <v>30</v>
      </c>
      <c r="G40" s="79">
        <v>6526</v>
      </c>
      <c r="H40" s="79">
        <v>5885748.4001526814</v>
      </c>
      <c r="I40" s="80">
        <v>4689</v>
      </c>
      <c r="K40" s="11" t="s">
        <v>30</v>
      </c>
      <c r="L40" s="113">
        <v>-0.18096843395648177</v>
      </c>
      <c r="M40" s="113">
        <v>-6.1138779483088879E-2</v>
      </c>
      <c r="N40" s="115">
        <v>-0.16037534655576879</v>
      </c>
    </row>
    <row r="41" spans="1:19" ht="13.5" thickBot="1" x14ac:dyDescent="0.25">
      <c r="A41" s="40" t="s">
        <v>31</v>
      </c>
      <c r="B41" s="34">
        <v>3321</v>
      </c>
      <c r="C41" s="34">
        <v>2884518.232620832</v>
      </c>
      <c r="D41" s="35">
        <v>2185</v>
      </c>
      <c r="E41" s="20"/>
      <c r="F41" s="69" t="s">
        <v>31</v>
      </c>
      <c r="G41" s="79">
        <v>2820</v>
      </c>
      <c r="H41" s="79">
        <v>2948742.1155147641</v>
      </c>
      <c r="I41" s="80">
        <v>1857</v>
      </c>
      <c r="K41" s="12" t="s">
        <v>31</v>
      </c>
      <c r="L41" s="118">
        <v>0.17765957446808511</v>
      </c>
      <c r="M41" s="118">
        <v>-2.1780094826203689E-2</v>
      </c>
      <c r="N41" s="119">
        <v>0.17662897145934298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21268</v>
      </c>
      <c r="C43" s="85">
        <v>19882258.249818638</v>
      </c>
      <c r="D43" s="85">
        <v>14516</v>
      </c>
      <c r="E43" s="20"/>
      <c r="F43" s="50" t="s">
        <v>32</v>
      </c>
      <c r="G43" s="51">
        <v>21942</v>
      </c>
      <c r="H43" s="51">
        <v>20844669.976072565</v>
      </c>
      <c r="I43" s="55">
        <v>14362</v>
      </c>
      <c r="K43" s="98" t="s">
        <v>32</v>
      </c>
      <c r="L43" s="99">
        <v>-3.0717345729650902E-2</v>
      </c>
      <c r="M43" s="99">
        <v>-4.6170638698462052E-2</v>
      </c>
      <c r="N43" s="99">
        <v>1.0722740565380917E-2</v>
      </c>
    </row>
    <row r="44" spans="1:19" ht="13.5" thickBot="1" x14ac:dyDescent="0.25">
      <c r="A44" s="38" t="s">
        <v>33</v>
      </c>
      <c r="B44" s="30">
        <v>1137</v>
      </c>
      <c r="C44" s="30">
        <v>683587.29749999999</v>
      </c>
      <c r="D44" s="31">
        <v>895</v>
      </c>
      <c r="E44" s="20"/>
      <c r="F44" s="76" t="s">
        <v>33</v>
      </c>
      <c r="G44" s="57">
        <v>823</v>
      </c>
      <c r="H44" s="57">
        <v>563497.1</v>
      </c>
      <c r="I44" s="58">
        <v>610</v>
      </c>
      <c r="K44" s="10" t="s">
        <v>33</v>
      </c>
      <c r="L44" s="178">
        <v>0.38153098420413123</v>
      </c>
      <c r="M44" s="178">
        <v>0.21311591044567924</v>
      </c>
      <c r="N44" s="179">
        <v>0.46721311475409832</v>
      </c>
    </row>
    <row r="45" spans="1:19" ht="13.5" thickBot="1" x14ac:dyDescent="0.25">
      <c r="A45" s="39" t="s">
        <v>34</v>
      </c>
      <c r="B45" s="30">
        <v>2835</v>
      </c>
      <c r="C45" s="30">
        <v>3515968.8606732097</v>
      </c>
      <c r="D45" s="31">
        <v>1847</v>
      </c>
      <c r="E45" s="20"/>
      <c r="F45" s="77" t="s">
        <v>34</v>
      </c>
      <c r="G45" s="57">
        <v>3585</v>
      </c>
      <c r="H45" s="57">
        <v>4478270.2051053494</v>
      </c>
      <c r="I45" s="58">
        <v>2208</v>
      </c>
      <c r="K45" s="11" t="s">
        <v>34</v>
      </c>
      <c r="L45" s="164">
        <v>-0.20920502092050208</v>
      </c>
      <c r="M45" s="164">
        <v>-0.21488237653348607</v>
      </c>
      <c r="N45" s="165">
        <v>-0.16349637681159424</v>
      </c>
    </row>
    <row r="46" spans="1:19" ht="13.5" thickBot="1" x14ac:dyDescent="0.25">
      <c r="A46" s="39" t="s">
        <v>35</v>
      </c>
      <c r="B46" s="30">
        <v>798</v>
      </c>
      <c r="C46" s="30">
        <v>622140.719736567</v>
      </c>
      <c r="D46" s="31">
        <v>574</v>
      </c>
      <c r="E46" s="20"/>
      <c r="F46" s="77" t="s">
        <v>35</v>
      </c>
      <c r="G46" s="57">
        <v>911</v>
      </c>
      <c r="H46" s="57">
        <v>816278.92893016804</v>
      </c>
      <c r="I46" s="58">
        <v>569</v>
      </c>
      <c r="K46" s="11" t="s">
        <v>35</v>
      </c>
      <c r="L46" s="164">
        <v>-0.12403951701427007</v>
      </c>
      <c r="M46" s="164">
        <v>-0.23783317480464994</v>
      </c>
      <c r="N46" s="165">
        <v>8.7873462214411724E-3</v>
      </c>
    </row>
    <row r="47" spans="1:19" ht="13.5" thickBot="1" x14ac:dyDescent="0.25">
      <c r="A47" s="39" t="s">
        <v>36</v>
      </c>
      <c r="B47" s="30">
        <v>5101</v>
      </c>
      <c r="C47" s="30">
        <v>5066376.2616686653</v>
      </c>
      <c r="D47" s="31">
        <v>3389</v>
      </c>
      <c r="E47" s="20"/>
      <c r="F47" s="77" t="s">
        <v>36</v>
      </c>
      <c r="G47" s="57">
        <v>5061</v>
      </c>
      <c r="H47" s="57">
        <v>4880787.8116929391</v>
      </c>
      <c r="I47" s="58">
        <v>3410</v>
      </c>
      <c r="K47" s="11" t="s">
        <v>36</v>
      </c>
      <c r="L47" s="164">
        <v>7.9035763683066307E-3</v>
      </c>
      <c r="M47" s="164">
        <v>3.8024281557807349E-2</v>
      </c>
      <c r="N47" s="165">
        <v>-6.1583577712609472E-3</v>
      </c>
    </row>
    <row r="48" spans="1:19" ht="13.5" thickBot="1" x14ac:dyDescent="0.25">
      <c r="A48" s="39" t="s">
        <v>37</v>
      </c>
      <c r="B48" s="30">
        <v>1329</v>
      </c>
      <c r="C48" s="30">
        <v>1415676.4193086019</v>
      </c>
      <c r="D48" s="31">
        <v>758</v>
      </c>
      <c r="E48" s="20"/>
      <c r="F48" s="77" t="s">
        <v>37</v>
      </c>
      <c r="G48" s="57">
        <v>1481</v>
      </c>
      <c r="H48" s="57">
        <v>1657089.7917040382</v>
      </c>
      <c r="I48" s="58">
        <v>735</v>
      </c>
      <c r="K48" s="11" t="s">
        <v>37</v>
      </c>
      <c r="L48" s="164">
        <v>-0.10263335584064825</v>
      </c>
      <c r="M48" s="164">
        <v>-0.14568514850796543</v>
      </c>
      <c r="N48" s="165">
        <v>3.12925170068028E-2</v>
      </c>
    </row>
    <row r="49" spans="1:19" ht="13.5" thickBot="1" x14ac:dyDescent="0.25">
      <c r="A49" s="39" t="s">
        <v>38</v>
      </c>
      <c r="B49" s="30">
        <v>2381</v>
      </c>
      <c r="C49" s="30">
        <v>1474297.9552702191</v>
      </c>
      <c r="D49" s="31">
        <v>1938</v>
      </c>
      <c r="E49" s="20"/>
      <c r="F49" s="77" t="s">
        <v>38</v>
      </c>
      <c r="G49" s="57">
        <v>2314</v>
      </c>
      <c r="H49" s="57">
        <v>1543741.6757578552</v>
      </c>
      <c r="I49" s="58">
        <v>1790</v>
      </c>
      <c r="K49" s="11" t="s">
        <v>38</v>
      </c>
      <c r="L49" s="164">
        <v>2.8954191875540269E-2</v>
      </c>
      <c r="M49" s="164">
        <v>-4.498402911455035E-2</v>
      </c>
      <c r="N49" s="165">
        <v>8.268156424581008E-2</v>
      </c>
    </row>
    <row r="50" spans="1:19" ht="13.5" thickBot="1" x14ac:dyDescent="0.25">
      <c r="A50" s="39" t="s">
        <v>39</v>
      </c>
      <c r="B50" s="30">
        <v>466</v>
      </c>
      <c r="C50" s="30">
        <v>851513.35058775404</v>
      </c>
      <c r="D50" s="31">
        <v>201</v>
      </c>
      <c r="E50" s="20"/>
      <c r="F50" s="77" t="s">
        <v>39</v>
      </c>
      <c r="G50" s="57">
        <v>540</v>
      </c>
      <c r="H50" s="57">
        <v>732461.86013656599</v>
      </c>
      <c r="I50" s="58">
        <v>320</v>
      </c>
      <c r="K50" s="11" t="s">
        <v>39</v>
      </c>
      <c r="L50" s="164">
        <v>-0.13703703703703707</v>
      </c>
      <c r="M50" s="164">
        <v>0.16253609495652266</v>
      </c>
      <c r="N50" s="165">
        <v>-0.37187499999999996</v>
      </c>
    </row>
    <row r="51" spans="1:19" ht="13.5" thickBot="1" x14ac:dyDescent="0.25">
      <c r="A51" s="39" t="s">
        <v>40</v>
      </c>
      <c r="B51" s="30">
        <v>6149</v>
      </c>
      <c r="C51" s="30">
        <v>5321510.5350736184</v>
      </c>
      <c r="D51" s="31">
        <v>4125</v>
      </c>
      <c r="E51" s="20"/>
      <c r="F51" s="77" t="s">
        <v>40</v>
      </c>
      <c r="G51" s="57">
        <v>6208</v>
      </c>
      <c r="H51" s="57">
        <v>5308076.8227456491</v>
      </c>
      <c r="I51" s="58">
        <v>3978</v>
      </c>
      <c r="K51" s="11" t="s">
        <v>40</v>
      </c>
      <c r="L51" s="164">
        <v>-9.503865979381465E-3</v>
      </c>
      <c r="M51" s="164">
        <v>2.530805935287983E-3</v>
      </c>
      <c r="N51" s="165">
        <v>3.6953242835595868E-2</v>
      </c>
    </row>
    <row r="52" spans="1:19" ht="13.5" thickBot="1" x14ac:dyDescent="0.25">
      <c r="A52" s="40" t="s">
        <v>41</v>
      </c>
      <c r="B52" s="34">
        <v>1072</v>
      </c>
      <c r="C52" s="34">
        <v>931186.85</v>
      </c>
      <c r="D52" s="35">
        <v>789</v>
      </c>
      <c r="E52" s="20"/>
      <c r="F52" s="78" t="s">
        <v>41</v>
      </c>
      <c r="G52" s="61">
        <v>1019</v>
      </c>
      <c r="H52" s="61">
        <v>864465.78</v>
      </c>
      <c r="I52" s="62">
        <v>742</v>
      </c>
      <c r="K52" s="12" t="s">
        <v>41</v>
      </c>
      <c r="L52" s="166">
        <v>5.201177625122666E-2</v>
      </c>
      <c r="M52" s="166">
        <v>7.718185212606099E-2</v>
      </c>
      <c r="N52" s="167">
        <v>6.334231805929913E-2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66540</v>
      </c>
      <c r="C54" s="85">
        <v>79568175.672952637</v>
      </c>
      <c r="D54" s="85">
        <v>41885</v>
      </c>
      <c r="E54" s="20"/>
      <c r="F54" s="50" t="s">
        <v>42</v>
      </c>
      <c r="G54" s="51">
        <v>67387</v>
      </c>
      <c r="H54" s="51">
        <v>83732172.284224883</v>
      </c>
      <c r="I54" s="55">
        <v>38900</v>
      </c>
      <c r="K54" s="98" t="s">
        <v>42</v>
      </c>
      <c r="L54" s="99">
        <v>-1.2569189903097078E-2</v>
      </c>
      <c r="M54" s="99">
        <v>-4.972994844965628E-2</v>
      </c>
      <c r="N54" s="99">
        <v>7.6735218508997338E-2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53472</v>
      </c>
      <c r="C55" s="30">
        <v>64280316.835686676</v>
      </c>
      <c r="D55" s="31">
        <v>34211</v>
      </c>
      <c r="E55" s="20"/>
      <c r="F55" s="73" t="s">
        <v>43</v>
      </c>
      <c r="G55" s="57">
        <v>54682</v>
      </c>
      <c r="H55" s="57">
        <v>68915497.488751963</v>
      </c>
      <c r="I55" s="58">
        <v>31722</v>
      </c>
      <c r="K55" s="10" t="s">
        <v>43</v>
      </c>
      <c r="L55" s="102">
        <v>-2.2127939724223666E-2</v>
      </c>
      <c r="M55" s="102">
        <v>-6.7258901436818563E-2</v>
      </c>
      <c r="N55" s="103">
        <v>7.8462896412584415E-2</v>
      </c>
    </row>
    <row r="56" spans="1:19" ht="13.5" thickBot="1" x14ac:dyDescent="0.25">
      <c r="A56" s="39" t="s">
        <v>44</v>
      </c>
      <c r="B56" s="30">
        <v>3517</v>
      </c>
      <c r="C56" s="30">
        <v>3796516.0313030602</v>
      </c>
      <c r="D56" s="31">
        <v>2298</v>
      </c>
      <c r="E56" s="20"/>
      <c r="F56" s="68" t="s">
        <v>44</v>
      </c>
      <c r="G56" s="79">
        <v>3333</v>
      </c>
      <c r="H56" s="79">
        <v>3599282.4094318319</v>
      </c>
      <c r="I56" s="80">
        <v>2175</v>
      </c>
      <c r="K56" s="11" t="s">
        <v>44</v>
      </c>
      <c r="L56" s="102">
        <v>5.5205520552055187E-2</v>
      </c>
      <c r="M56" s="102">
        <v>5.4798040118881008E-2</v>
      </c>
      <c r="N56" s="103">
        <v>5.655172413793097E-2</v>
      </c>
    </row>
    <row r="57" spans="1:19" ht="13.5" thickBot="1" x14ac:dyDescent="0.25">
      <c r="A57" s="39" t="s">
        <v>45</v>
      </c>
      <c r="B57" s="30">
        <v>2001</v>
      </c>
      <c r="C57" s="30">
        <v>2885159.1916475198</v>
      </c>
      <c r="D57" s="31">
        <v>846</v>
      </c>
      <c r="E57" s="20"/>
      <c r="F57" s="68" t="s">
        <v>45</v>
      </c>
      <c r="G57" s="79">
        <v>2288</v>
      </c>
      <c r="H57" s="79">
        <v>2962734.4107535267</v>
      </c>
      <c r="I57" s="80">
        <v>834</v>
      </c>
      <c r="K57" s="11" t="s">
        <v>45</v>
      </c>
      <c r="L57" s="102">
        <v>-0.12543706293706292</v>
      </c>
      <c r="M57" s="102">
        <v>-2.6183656160484792E-2</v>
      </c>
      <c r="N57" s="103">
        <v>1.4388489208633004E-2</v>
      </c>
    </row>
    <row r="58" spans="1:19" ht="13.5" thickBot="1" x14ac:dyDescent="0.25">
      <c r="A58" s="40" t="s">
        <v>46</v>
      </c>
      <c r="B58" s="34">
        <v>7550</v>
      </c>
      <c r="C58" s="34">
        <v>8606183.614315372</v>
      </c>
      <c r="D58" s="35">
        <v>4530</v>
      </c>
      <c r="E58" s="20"/>
      <c r="F58" s="69" t="s">
        <v>46</v>
      </c>
      <c r="G58" s="74">
        <v>7084</v>
      </c>
      <c r="H58" s="74">
        <v>8254657.9752875511</v>
      </c>
      <c r="I58" s="75">
        <v>4169</v>
      </c>
      <c r="K58" s="12" t="s">
        <v>46</v>
      </c>
      <c r="L58" s="104">
        <v>6.5782044042913546E-2</v>
      </c>
      <c r="M58" s="104">
        <v>4.2585124675087016E-2</v>
      </c>
      <c r="N58" s="105">
        <v>8.6591508755097246E-2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34023</v>
      </c>
      <c r="C60" s="85">
        <v>26319235.022863284</v>
      </c>
      <c r="D60" s="85">
        <v>25044</v>
      </c>
      <c r="E60" s="20"/>
      <c r="F60" s="50" t="s">
        <v>47</v>
      </c>
      <c r="G60" s="51">
        <v>36696</v>
      </c>
      <c r="H60" s="51">
        <v>27571120.621079095</v>
      </c>
      <c r="I60" s="55">
        <v>26231</v>
      </c>
      <c r="K60" s="98" t="s">
        <v>47</v>
      </c>
      <c r="L60" s="99">
        <v>-7.2841726618705027E-2</v>
      </c>
      <c r="M60" s="99">
        <v>-4.5405684281787928E-2</v>
      </c>
      <c r="N60" s="99">
        <v>-4.5251801303800798E-2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4828</v>
      </c>
      <c r="C61" s="30">
        <v>3548026.0597981429</v>
      </c>
      <c r="D61" s="31">
        <v>3804</v>
      </c>
      <c r="E61" s="20"/>
      <c r="F61" s="73" t="s">
        <v>48</v>
      </c>
      <c r="G61" s="57">
        <v>5057</v>
      </c>
      <c r="H61" s="57">
        <v>3436963.9324591858</v>
      </c>
      <c r="I61" s="58">
        <v>3354</v>
      </c>
      <c r="K61" s="10" t="s">
        <v>48</v>
      </c>
      <c r="L61" s="102">
        <v>-4.5283765078109606E-2</v>
      </c>
      <c r="M61" s="102">
        <v>3.231402177080489E-2</v>
      </c>
      <c r="N61" s="103">
        <v>0.13416815742397148</v>
      </c>
    </row>
    <row r="62" spans="1:19" ht="13.5" thickBot="1" x14ac:dyDescent="0.25">
      <c r="A62" s="39" t="s">
        <v>49</v>
      </c>
      <c r="B62" s="30">
        <v>2698</v>
      </c>
      <c r="C62" s="30">
        <v>3915599.2386245816</v>
      </c>
      <c r="D62" s="31">
        <v>1020</v>
      </c>
      <c r="E62" s="20"/>
      <c r="F62" s="68" t="s">
        <v>49</v>
      </c>
      <c r="G62" s="79">
        <v>3600</v>
      </c>
      <c r="H62" s="79">
        <v>5202938.3995222952</v>
      </c>
      <c r="I62" s="80">
        <v>1411</v>
      </c>
      <c r="K62" s="11" t="s">
        <v>49</v>
      </c>
      <c r="L62" s="102">
        <v>-0.25055555555555553</v>
      </c>
      <c r="M62" s="102">
        <v>-0.24742540888354736</v>
      </c>
      <c r="N62" s="103">
        <v>-0.27710843373493976</v>
      </c>
    </row>
    <row r="63" spans="1:19" ht="13.5" thickBot="1" x14ac:dyDescent="0.25">
      <c r="A63" s="40" t="s">
        <v>50</v>
      </c>
      <c r="B63" s="34">
        <v>26497</v>
      </c>
      <c r="C63" s="34">
        <v>18855609.72444056</v>
      </c>
      <c r="D63" s="35">
        <v>20220</v>
      </c>
      <c r="E63" s="20"/>
      <c r="F63" s="69" t="s">
        <v>50</v>
      </c>
      <c r="G63" s="74">
        <v>28039</v>
      </c>
      <c r="H63" s="74">
        <v>18931218.289097615</v>
      </c>
      <c r="I63" s="75">
        <v>21466</v>
      </c>
      <c r="K63" s="12" t="s">
        <v>50</v>
      </c>
      <c r="L63" s="104">
        <v>-5.499482863154892E-2</v>
      </c>
      <c r="M63" s="104">
        <v>-3.9938562591398385E-3</v>
      </c>
      <c r="N63" s="105">
        <v>-5.8045280909345021E-2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1886</v>
      </c>
      <c r="C65" s="85">
        <v>2021494.5381179759</v>
      </c>
      <c r="D65" s="85">
        <v>951</v>
      </c>
      <c r="E65" s="20"/>
      <c r="F65" s="50" t="s">
        <v>51</v>
      </c>
      <c r="G65" s="51">
        <v>1566</v>
      </c>
      <c r="H65" s="51">
        <v>1705285.7657884168</v>
      </c>
      <c r="I65" s="55">
        <v>765</v>
      </c>
      <c r="K65" s="98" t="s">
        <v>51</v>
      </c>
      <c r="L65" s="99">
        <v>0.20434227330779065</v>
      </c>
      <c r="M65" s="99">
        <v>0.1854286118334918</v>
      </c>
      <c r="N65" s="99">
        <v>0.24313725490196081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1039</v>
      </c>
      <c r="C66" s="30">
        <v>1113799.4357660289</v>
      </c>
      <c r="D66" s="31">
        <v>438</v>
      </c>
      <c r="E66" s="20"/>
      <c r="F66" s="73" t="s">
        <v>52</v>
      </c>
      <c r="G66" s="57">
        <v>900</v>
      </c>
      <c r="H66" s="57">
        <v>1012430.5145784001</v>
      </c>
      <c r="I66" s="58">
        <v>361</v>
      </c>
      <c r="K66" s="10" t="s">
        <v>52</v>
      </c>
      <c r="L66" s="102">
        <v>0.15444444444444438</v>
      </c>
      <c r="M66" s="102">
        <v>0.10012432431458396</v>
      </c>
      <c r="N66" s="103">
        <v>0.21329639889196672</v>
      </c>
    </row>
    <row r="67" spans="1:19" ht="13.5" thickBot="1" x14ac:dyDescent="0.25">
      <c r="A67" s="40" t="s">
        <v>53</v>
      </c>
      <c r="B67" s="34">
        <v>847</v>
      </c>
      <c r="C67" s="34">
        <v>907695.10235194699</v>
      </c>
      <c r="D67" s="35">
        <v>513</v>
      </c>
      <c r="E67" s="20"/>
      <c r="F67" s="69" t="s">
        <v>53</v>
      </c>
      <c r="G67" s="74">
        <v>666</v>
      </c>
      <c r="H67" s="74">
        <v>692855.2512100169</v>
      </c>
      <c r="I67" s="75">
        <v>404</v>
      </c>
      <c r="K67" s="12" t="s">
        <v>53</v>
      </c>
      <c r="L67" s="104">
        <v>0.27177177177177181</v>
      </c>
      <c r="M67" s="104">
        <v>0.31007898225023078</v>
      </c>
      <c r="N67" s="105">
        <v>0.26980198019801982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17984</v>
      </c>
      <c r="C69" s="85">
        <v>16959649.776732501</v>
      </c>
      <c r="D69" s="85">
        <v>10526</v>
      </c>
      <c r="E69" s="20"/>
      <c r="F69" s="50" t="s">
        <v>54</v>
      </c>
      <c r="G69" s="51">
        <v>18072</v>
      </c>
      <c r="H69" s="51">
        <v>16178469.676087955</v>
      </c>
      <c r="I69" s="55">
        <v>10539</v>
      </c>
      <c r="K69" s="98" t="s">
        <v>54</v>
      </c>
      <c r="L69" s="99">
        <v>-4.8694112439132686E-3</v>
      </c>
      <c r="M69" s="99">
        <v>4.8285166414666625E-2</v>
      </c>
      <c r="N69" s="99">
        <v>-1.2335136160925853E-3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7200</v>
      </c>
      <c r="C70" s="30">
        <v>6101706.6710084872</v>
      </c>
      <c r="D70" s="31">
        <v>4670</v>
      </c>
      <c r="E70" s="20"/>
      <c r="F70" s="73" t="s">
        <v>55</v>
      </c>
      <c r="G70" s="57">
        <v>8046</v>
      </c>
      <c r="H70" s="57">
        <v>5990486.0500972997</v>
      </c>
      <c r="I70" s="58">
        <v>5185</v>
      </c>
      <c r="K70" s="10" t="s">
        <v>55</v>
      </c>
      <c r="L70" s="102">
        <v>-0.10514541387024612</v>
      </c>
      <c r="M70" s="102">
        <v>1.8566209816877954E-2</v>
      </c>
      <c r="N70" s="103">
        <v>-9.9324975891996181E-2</v>
      </c>
    </row>
    <row r="71" spans="1:19" ht="13.5" thickBot="1" x14ac:dyDescent="0.25">
      <c r="A71" s="39" t="s">
        <v>56</v>
      </c>
      <c r="B71" s="30">
        <v>859</v>
      </c>
      <c r="C71" s="30">
        <v>1023615.4897547909</v>
      </c>
      <c r="D71" s="31">
        <v>425</v>
      </c>
      <c r="E71" s="20"/>
      <c r="F71" s="68" t="s">
        <v>56</v>
      </c>
      <c r="G71" s="79">
        <v>782</v>
      </c>
      <c r="H71" s="79">
        <v>787942.52952658699</v>
      </c>
      <c r="I71" s="80">
        <v>447</v>
      </c>
      <c r="K71" s="11" t="s">
        <v>56</v>
      </c>
      <c r="L71" s="102">
        <v>9.8465473145780136E-2</v>
      </c>
      <c r="M71" s="102">
        <v>0.29909917461848567</v>
      </c>
      <c r="N71" s="103">
        <v>-4.9217002237136431E-2</v>
      </c>
    </row>
    <row r="72" spans="1:19" ht="13.5" thickBot="1" x14ac:dyDescent="0.25">
      <c r="A72" s="39" t="s">
        <v>57</v>
      </c>
      <c r="B72" s="30">
        <v>1012</v>
      </c>
      <c r="C72" s="30">
        <v>936567.51031757402</v>
      </c>
      <c r="D72" s="31">
        <v>592</v>
      </c>
      <c r="E72" s="20"/>
      <c r="F72" s="68" t="s">
        <v>57</v>
      </c>
      <c r="G72" s="79">
        <v>908</v>
      </c>
      <c r="H72" s="79">
        <v>969415.30048541096</v>
      </c>
      <c r="I72" s="80">
        <v>496</v>
      </c>
      <c r="K72" s="11" t="s">
        <v>57</v>
      </c>
      <c r="L72" s="102">
        <v>0.11453744493392071</v>
      </c>
      <c r="M72" s="102">
        <v>-3.3884125979226076E-2</v>
      </c>
      <c r="N72" s="103">
        <v>0.19354838709677424</v>
      </c>
    </row>
    <row r="73" spans="1:19" ht="13.5" thickBot="1" x14ac:dyDescent="0.25">
      <c r="A73" s="40" t="s">
        <v>58</v>
      </c>
      <c r="B73" s="34">
        <v>8913</v>
      </c>
      <c r="C73" s="34">
        <v>8897760.1056516487</v>
      </c>
      <c r="D73" s="35">
        <v>4839</v>
      </c>
      <c r="E73" s="20"/>
      <c r="F73" s="69" t="s">
        <v>58</v>
      </c>
      <c r="G73" s="74">
        <v>8336</v>
      </c>
      <c r="H73" s="74">
        <v>8430625.7959786579</v>
      </c>
      <c r="I73" s="75">
        <v>4411</v>
      </c>
      <c r="K73" s="12" t="s">
        <v>58</v>
      </c>
      <c r="L73" s="104">
        <v>6.9217850287907945E-2</v>
      </c>
      <c r="M73" s="104">
        <v>5.5409209349062793E-2</v>
      </c>
      <c r="N73" s="105">
        <v>9.7030151892994798E-2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44029</v>
      </c>
      <c r="C75" s="85">
        <v>50236312.008936375</v>
      </c>
      <c r="D75" s="85">
        <v>28612</v>
      </c>
      <c r="E75" s="20"/>
      <c r="F75" s="50" t="s">
        <v>59</v>
      </c>
      <c r="G75" s="51">
        <v>45850</v>
      </c>
      <c r="H75" s="51">
        <v>47927569.19807741</v>
      </c>
      <c r="I75" s="55">
        <v>28727</v>
      </c>
      <c r="K75" s="98" t="s">
        <v>59</v>
      </c>
      <c r="L75" s="99">
        <v>-3.9716466739367462E-2</v>
      </c>
      <c r="M75" s="99">
        <v>4.8171498147908887E-2</v>
      </c>
      <c r="N75" s="99">
        <v>-4.0032025620496681E-3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44029</v>
      </c>
      <c r="C76" s="34">
        <v>50236312.008936375</v>
      </c>
      <c r="D76" s="35">
        <v>28612</v>
      </c>
      <c r="E76" s="20"/>
      <c r="F76" s="72" t="s">
        <v>60</v>
      </c>
      <c r="G76" s="61">
        <v>45850</v>
      </c>
      <c r="H76" s="61">
        <v>47927569.19807741</v>
      </c>
      <c r="I76" s="62">
        <v>28727</v>
      </c>
      <c r="K76" s="14" t="s">
        <v>60</v>
      </c>
      <c r="L76" s="104">
        <v>-3.9716466739367462E-2</v>
      </c>
      <c r="M76" s="104">
        <v>4.8171498147908887E-2</v>
      </c>
      <c r="N76" s="105">
        <v>-4.0032025620496681E-3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24504</v>
      </c>
      <c r="C78" s="85">
        <v>18618549.750566721</v>
      </c>
      <c r="D78" s="85">
        <v>20393</v>
      </c>
      <c r="E78" s="20"/>
      <c r="F78" s="50" t="s">
        <v>61</v>
      </c>
      <c r="G78" s="51">
        <v>20825</v>
      </c>
      <c r="H78" s="51">
        <v>16243017.879660757</v>
      </c>
      <c r="I78" s="55">
        <v>16611</v>
      </c>
      <c r="K78" s="98" t="s">
        <v>61</v>
      </c>
      <c r="L78" s="99">
        <v>0.17666266506602635</v>
      </c>
      <c r="M78" s="99">
        <v>0.14624941550304915</v>
      </c>
      <c r="N78" s="99">
        <v>0.22768045271205817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24504</v>
      </c>
      <c r="C79" s="34">
        <v>18618549.750566721</v>
      </c>
      <c r="D79" s="35">
        <v>20393</v>
      </c>
      <c r="E79" s="20"/>
      <c r="F79" s="72" t="s">
        <v>62</v>
      </c>
      <c r="G79" s="61">
        <v>20825</v>
      </c>
      <c r="H79" s="61">
        <v>16243017.879660757</v>
      </c>
      <c r="I79" s="62">
        <v>16611</v>
      </c>
      <c r="K79" s="14" t="s">
        <v>62</v>
      </c>
      <c r="L79" s="104">
        <v>0.17666266506602635</v>
      </c>
      <c r="M79" s="104">
        <v>0.14624941550304915</v>
      </c>
      <c r="N79" s="105">
        <v>0.22768045271205817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10040</v>
      </c>
      <c r="C81" s="85">
        <v>11959505.283020049</v>
      </c>
      <c r="D81" s="85">
        <v>6532</v>
      </c>
      <c r="E81" s="20"/>
      <c r="F81" s="50" t="s">
        <v>63</v>
      </c>
      <c r="G81" s="51">
        <v>10352</v>
      </c>
      <c r="H81" s="51">
        <v>11679179.189421728</v>
      </c>
      <c r="I81" s="55">
        <v>6406</v>
      </c>
      <c r="K81" s="98" t="s">
        <v>63</v>
      </c>
      <c r="L81" s="99">
        <v>-3.0139103554868596E-2</v>
      </c>
      <c r="M81" s="99">
        <v>2.4002208464463326E-2</v>
      </c>
      <c r="N81" s="99">
        <v>1.9669060256009896E-2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10040</v>
      </c>
      <c r="C82" s="34">
        <v>11959505.283020049</v>
      </c>
      <c r="D82" s="35">
        <v>6532</v>
      </c>
      <c r="E82" s="20"/>
      <c r="F82" s="72" t="s">
        <v>64</v>
      </c>
      <c r="G82" s="61">
        <v>10352</v>
      </c>
      <c r="H82" s="61">
        <v>11679179.189421728</v>
      </c>
      <c r="I82" s="62">
        <v>6406</v>
      </c>
      <c r="K82" s="14" t="s">
        <v>64</v>
      </c>
      <c r="L82" s="104">
        <v>-3.0139103554868596E-2</v>
      </c>
      <c r="M82" s="104">
        <v>2.4002208464463326E-2</v>
      </c>
      <c r="N82" s="105">
        <v>1.9669060256009896E-2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16379</v>
      </c>
      <c r="C84" s="85">
        <v>16055149.364895348</v>
      </c>
      <c r="D84" s="85">
        <v>11931</v>
      </c>
      <c r="E84" s="20"/>
      <c r="F84" s="50" t="s">
        <v>65</v>
      </c>
      <c r="G84" s="51">
        <v>15677</v>
      </c>
      <c r="H84" s="51">
        <v>15712786.845987715</v>
      </c>
      <c r="I84" s="55">
        <v>11135</v>
      </c>
      <c r="K84" s="98" t="s">
        <v>65</v>
      </c>
      <c r="L84" s="99">
        <v>4.4778975569305324E-2</v>
      </c>
      <c r="M84" s="99">
        <v>2.1788784017970464E-2</v>
      </c>
      <c r="N84" s="99">
        <v>7.148630444544235E-2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3784</v>
      </c>
      <c r="C85" s="30">
        <v>3972794.4483037111</v>
      </c>
      <c r="D85" s="31">
        <v>2400</v>
      </c>
      <c r="E85" s="20"/>
      <c r="F85" s="73" t="s">
        <v>66</v>
      </c>
      <c r="G85" s="57">
        <v>3409</v>
      </c>
      <c r="H85" s="57">
        <v>4082318.8187740557</v>
      </c>
      <c r="I85" s="58">
        <v>2046</v>
      </c>
      <c r="K85" s="10" t="s">
        <v>66</v>
      </c>
      <c r="L85" s="102">
        <v>0.11000293341155754</v>
      </c>
      <c r="M85" s="102">
        <v>-2.6828960532591428E-2</v>
      </c>
      <c r="N85" s="103">
        <v>0.17302052785923761</v>
      </c>
    </row>
    <row r="86" spans="1:19" ht="13.5" thickBot="1" x14ac:dyDescent="0.25">
      <c r="A86" s="39" t="s">
        <v>67</v>
      </c>
      <c r="B86" s="30">
        <v>2665</v>
      </c>
      <c r="C86" s="30">
        <v>2775541.2183841509</v>
      </c>
      <c r="D86" s="31">
        <v>1983</v>
      </c>
      <c r="E86" s="20"/>
      <c r="F86" s="68" t="s">
        <v>67</v>
      </c>
      <c r="G86" s="79">
        <v>2730</v>
      </c>
      <c r="H86" s="79">
        <v>3052755.948124127</v>
      </c>
      <c r="I86" s="80">
        <v>1996</v>
      </c>
      <c r="K86" s="11" t="s">
        <v>67</v>
      </c>
      <c r="L86" s="102">
        <v>-2.3809523809523836E-2</v>
      </c>
      <c r="M86" s="102">
        <v>-9.0808022144816536E-2</v>
      </c>
      <c r="N86" s="103">
        <v>-6.5130260521042427E-3</v>
      </c>
    </row>
    <row r="87" spans="1:19" ht="13.5" thickBot="1" x14ac:dyDescent="0.25">
      <c r="A87" s="40" t="s">
        <v>68</v>
      </c>
      <c r="B87" s="34">
        <v>9930</v>
      </c>
      <c r="C87" s="34">
        <v>9306813.6982074864</v>
      </c>
      <c r="D87" s="35">
        <v>7548</v>
      </c>
      <c r="E87" s="20"/>
      <c r="F87" s="69" t="s">
        <v>68</v>
      </c>
      <c r="G87" s="74">
        <v>9538</v>
      </c>
      <c r="H87" s="74">
        <v>8577712.0790895317</v>
      </c>
      <c r="I87" s="75">
        <v>7093</v>
      </c>
      <c r="K87" s="12" t="s">
        <v>68</v>
      </c>
      <c r="L87" s="104">
        <v>4.1098762843363446E-2</v>
      </c>
      <c r="M87" s="104">
        <v>8.499954444674529E-2</v>
      </c>
      <c r="N87" s="105">
        <v>6.4147751304102663E-2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2650</v>
      </c>
      <c r="C89" s="85">
        <v>3029750.6805572095</v>
      </c>
      <c r="D89" s="85">
        <v>1670</v>
      </c>
      <c r="E89" s="20"/>
      <c r="F89" s="54" t="s">
        <v>69</v>
      </c>
      <c r="G89" s="51">
        <v>2421</v>
      </c>
      <c r="H89" s="51">
        <v>2418083.5883817598</v>
      </c>
      <c r="I89" s="55">
        <v>1626</v>
      </c>
      <c r="K89" s="101" t="s">
        <v>69</v>
      </c>
      <c r="L89" s="99">
        <v>9.4589012804626282E-2</v>
      </c>
      <c r="M89" s="99">
        <v>0.25295531350295142</v>
      </c>
      <c r="N89" s="99">
        <v>2.7060270602706105E-2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2650</v>
      </c>
      <c r="C90" s="34">
        <v>3029750.6805572095</v>
      </c>
      <c r="D90" s="35">
        <v>1670</v>
      </c>
      <c r="E90" s="20"/>
      <c r="F90" s="71" t="s">
        <v>70</v>
      </c>
      <c r="G90" s="61">
        <v>2421</v>
      </c>
      <c r="H90" s="61">
        <v>2418083.5883817598</v>
      </c>
      <c r="I90" s="62">
        <v>1626</v>
      </c>
      <c r="K90" s="13" t="s">
        <v>70</v>
      </c>
      <c r="L90" s="104">
        <v>9.4589012804626282E-2</v>
      </c>
      <c r="M90" s="104">
        <v>0.25295531350295142</v>
      </c>
      <c r="N90" s="105">
        <v>2.7060270602706105E-2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/>
  </sheetPr>
  <dimension ref="A1:T92"/>
  <sheetViews>
    <sheetView zoomScaleNormal="100" workbookViewId="0">
      <selection activeCell="A2" sqref="A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86" t="s">
        <v>76</v>
      </c>
      <c r="L1" s="186"/>
      <c r="M1" s="44" t="s">
        <v>74</v>
      </c>
      <c r="N1" s="1"/>
    </row>
    <row r="2" spans="1:18" x14ac:dyDescent="0.2">
      <c r="A2" s="25" t="s">
        <v>80</v>
      </c>
      <c r="B2" s="26" t="s">
        <v>96</v>
      </c>
      <c r="C2" s="25"/>
      <c r="D2" s="25"/>
      <c r="F2" s="44" t="s">
        <v>80</v>
      </c>
      <c r="G2" s="45" t="s">
        <v>91</v>
      </c>
      <c r="K2" s="1" t="s">
        <v>80</v>
      </c>
      <c r="L2" s="3"/>
      <c r="M2" s="1" t="s">
        <v>97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123"/>
      <c r="C5" s="123"/>
      <c r="D5" s="123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4" t="s">
        <v>1</v>
      </c>
      <c r="B6" s="85">
        <v>975204</v>
      </c>
      <c r="C6" s="85">
        <v>957369921.87017453</v>
      </c>
      <c r="D6" s="85">
        <v>675746</v>
      </c>
      <c r="E6" s="20"/>
      <c r="F6" s="50" t="s">
        <v>1</v>
      </c>
      <c r="G6" s="51">
        <v>970875</v>
      </c>
      <c r="H6" s="51">
        <v>946985571.43785894</v>
      </c>
      <c r="I6" s="51">
        <v>650366</v>
      </c>
      <c r="K6" s="98" t="s">
        <v>1</v>
      </c>
      <c r="L6" s="99">
        <v>4.4588644264194066E-3</v>
      </c>
      <c r="M6" s="99">
        <v>1.0965690233852632E-2</v>
      </c>
      <c r="N6" s="99">
        <v>3.9024180230823768E-2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99647</v>
      </c>
      <c r="C8" s="87">
        <v>77448865.967331856</v>
      </c>
      <c r="D8" s="87">
        <v>69360</v>
      </c>
      <c r="E8" s="20"/>
      <c r="F8" s="54" t="s">
        <v>4</v>
      </c>
      <c r="G8" s="51">
        <v>98328</v>
      </c>
      <c r="H8" s="51">
        <v>82759910.926861927</v>
      </c>
      <c r="I8" s="55">
        <v>65953</v>
      </c>
      <c r="K8" s="101" t="s">
        <v>4</v>
      </c>
      <c r="L8" s="99">
        <v>1.3414286876576309E-2</v>
      </c>
      <c r="M8" s="99">
        <v>-6.4174126096192219E-2</v>
      </c>
      <c r="N8" s="99">
        <v>5.1657998877988831E-2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8035</v>
      </c>
      <c r="C9" s="30">
        <v>7134000.4163004356</v>
      </c>
      <c r="D9" s="31">
        <v>4399</v>
      </c>
      <c r="E9" s="21"/>
      <c r="F9" s="56" t="s">
        <v>5</v>
      </c>
      <c r="G9" s="57">
        <v>7954</v>
      </c>
      <c r="H9" s="57">
        <v>6149523.3454651898</v>
      </c>
      <c r="I9" s="58">
        <v>4540</v>
      </c>
      <c r="K9" s="7" t="s">
        <v>5</v>
      </c>
      <c r="L9" s="102">
        <v>1.0183555443801895E-2</v>
      </c>
      <c r="M9" s="102">
        <v>0.16008998023582155</v>
      </c>
      <c r="N9" s="102">
        <v>-3.1057268722466946E-2</v>
      </c>
    </row>
    <row r="10" spans="1:18" ht="13.5" thickBot="1" x14ac:dyDescent="0.25">
      <c r="A10" s="32" t="s">
        <v>6</v>
      </c>
      <c r="B10" s="30">
        <v>15313</v>
      </c>
      <c r="C10" s="30">
        <v>11403574.461550048</v>
      </c>
      <c r="D10" s="31">
        <v>12817</v>
      </c>
      <c r="E10" s="20"/>
      <c r="F10" s="59" t="s">
        <v>6</v>
      </c>
      <c r="G10" s="79">
        <v>13004</v>
      </c>
      <c r="H10" s="79">
        <v>13053527.324831724</v>
      </c>
      <c r="I10" s="80">
        <v>9812</v>
      </c>
      <c r="K10" s="8" t="s">
        <v>6</v>
      </c>
      <c r="L10" s="113">
        <v>0.1775607505382959</v>
      </c>
      <c r="M10" s="113">
        <v>-0.12639900482247213</v>
      </c>
      <c r="N10" s="115">
        <v>0.30625764370158981</v>
      </c>
    </row>
    <row r="11" spans="1:18" ht="13.5" thickBot="1" x14ac:dyDescent="0.25">
      <c r="A11" s="32" t="s">
        <v>7</v>
      </c>
      <c r="B11" s="30">
        <v>5549</v>
      </c>
      <c r="C11" s="30">
        <v>4929498.5126086604</v>
      </c>
      <c r="D11" s="31">
        <v>3557</v>
      </c>
      <c r="E11" s="20"/>
      <c r="F11" s="59" t="s">
        <v>7</v>
      </c>
      <c r="G11" s="79">
        <v>5009</v>
      </c>
      <c r="H11" s="79">
        <v>5806774.8363149436</v>
      </c>
      <c r="I11" s="80">
        <v>2843</v>
      </c>
      <c r="K11" s="8" t="s">
        <v>7</v>
      </c>
      <c r="L11" s="113">
        <v>0.10780594929127574</v>
      </c>
      <c r="M11" s="113">
        <v>-0.15107806802149304</v>
      </c>
      <c r="N11" s="115">
        <v>0.25114315863524439</v>
      </c>
    </row>
    <row r="12" spans="1:18" ht="13.5" thickBot="1" x14ac:dyDescent="0.25">
      <c r="A12" s="32" t="s">
        <v>8</v>
      </c>
      <c r="B12" s="30">
        <v>8562</v>
      </c>
      <c r="C12" s="30">
        <v>6903053.1660039611</v>
      </c>
      <c r="D12" s="31">
        <v>5841</v>
      </c>
      <c r="E12" s="20"/>
      <c r="F12" s="59" t="s">
        <v>8</v>
      </c>
      <c r="G12" s="79">
        <v>6236</v>
      </c>
      <c r="H12" s="79">
        <v>4760205.5270715263</v>
      </c>
      <c r="I12" s="80">
        <v>4293</v>
      </c>
      <c r="K12" s="8" t="s">
        <v>8</v>
      </c>
      <c r="L12" s="113">
        <v>0.3729955099422706</v>
      </c>
      <c r="M12" s="113">
        <v>0.45015863847599724</v>
      </c>
      <c r="N12" s="115">
        <v>0.36058700209643613</v>
      </c>
    </row>
    <row r="13" spans="1:18" ht="13.5" thickBot="1" x14ac:dyDescent="0.25">
      <c r="A13" s="32" t="s">
        <v>9</v>
      </c>
      <c r="B13" s="30">
        <v>12781</v>
      </c>
      <c r="C13" s="30">
        <v>4304116.9099920653</v>
      </c>
      <c r="D13" s="31">
        <v>10350</v>
      </c>
      <c r="E13" s="20"/>
      <c r="F13" s="59" t="s">
        <v>9</v>
      </c>
      <c r="G13" s="79">
        <v>13488</v>
      </c>
      <c r="H13" s="79">
        <v>4959591.4396367269</v>
      </c>
      <c r="I13" s="80">
        <v>10838</v>
      </c>
      <c r="K13" s="8" t="s">
        <v>9</v>
      </c>
      <c r="L13" s="113">
        <v>-5.2416963226571744E-2</v>
      </c>
      <c r="M13" s="113">
        <v>-0.13216300931688696</v>
      </c>
      <c r="N13" s="115">
        <v>-4.5026757704373477E-2</v>
      </c>
    </row>
    <row r="14" spans="1:18" ht="13.5" thickBot="1" x14ac:dyDescent="0.25">
      <c r="A14" s="32" t="s">
        <v>10</v>
      </c>
      <c r="B14" s="30">
        <v>3757</v>
      </c>
      <c r="C14" s="30">
        <v>4379864.4502479201</v>
      </c>
      <c r="D14" s="31">
        <v>2403</v>
      </c>
      <c r="E14" s="20"/>
      <c r="F14" s="59" t="s">
        <v>10</v>
      </c>
      <c r="G14" s="79">
        <v>4103</v>
      </c>
      <c r="H14" s="79">
        <v>4926735.412264429</v>
      </c>
      <c r="I14" s="80">
        <v>2333</v>
      </c>
      <c r="K14" s="8" t="s">
        <v>10</v>
      </c>
      <c r="L14" s="113">
        <v>-8.4328540092615145E-2</v>
      </c>
      <c r="M14" s="113">
        <v>-0.11100067615872955</v>
      </c>
      <c r="N14" s="115">
        <v>3.0004286326618113E-2</v>
      </c>
    </row>
    <row r="15" spans="1:18" ht="13.5" thickBot="1" x14ac:dyDescent="0.25">
      <c r="A15" s="32" t="s">
        <v>11</v>
      </c>
      <c r="B15" s="30">
        <v>14888</v>
      </c>
      <c r="C15" s="30">
        <v>11917466.606720228</v>
      </c>
      <c r="D15" s="31">
        <v>9923</v>
      </c>
      <c r="E15" s="20"/>
      <c r="F15" s="59" t="s">
        <v>11</v>
      </c>
      <c r="G15" s="79">
        <v>14790</v>
      </c>
      <c r="H15" s="79">
        <v>13071179.676738586</v>
      </c>
      <c r="I15" s="80">
        <v>9501</v>
      </c>
      <c r="K15" s="8" t="s">
        <v>11</v>
      </c>
      <c r="L15" s="113">
        <v>6.6260987153481388E-3</v>
      </c>
      <c r="M15" s="113">
        <v>-8.8263882721427267E-2</v>
      </c>
      <c r="N15" s="115">
        <v>4.4416377223450265E-2</v>
      </c>
    </row>
    <row r="16" spans="1:18" ht="13.5" thickBot="1" x14ac:dyDescent="0.25">
      <c r="A16" s="33" t="s">
        <v>12</v>
      </c>
      <c r="B16" s="34">
        <v>30762</v>
      </c>
      <c r="C16" s="34">
        <v>26477291.443908535</v>
      </c>
      <c r="D16" s="35">
        <v>20070</v>
      </c>
      <c r="E16" s="20"/>
      <c r="F16" s="60" t="s">
        <v>12</v>
      </c>
      <c r="G16" s="109">
        <v>33744</v>
      </c>
      <c r="H16" s="109">
        <v>30032373.364538807</v>
      </c>
      <c r="I16" s="110">
        <v>21793</v>
      </c>
      <c r="K16" s="9" t="s">
        <v>12</v>
      </c>
      <c r="L16" s="116">
        <v>-8.837126600284495E-2</v>
      </c>
      <c r="M16" s="116">
        <v>-0.11837499079669778</v>
      </c>
      <c r="N16" s="117">
        <v>-7.9062084155462786E-2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44739</v>
      </c>
      <c r="C18" s="89">
        <v>47945817.387101315</v>
      </c>
      <c r="D18" s="89">
        <v>29973</v>
      </c>
      <c r="E18" s="20"/>
      <c r="F18" s="65" t="s">
        <v>13</v>
      </c>
      <c r="G18" s="66">
        <v>44483</v>
      </c>
      <c r="H18" s="66">
        <v>47014805.941344492</v>
      </c>
      <c r="I18" s="67">
        <v>28789</v>
      </c>
      <c r="K18" s="107" t="s">
        <v>13</v>
      </c>
      <c r="L18" s="108">
        <v>5.7550075309669158E-3</v>
      </c>
      <c r="M18" s="108">
        <v>1.9802515975889667E-2</v>
      </c>
      <c r="N18" s="120">
        <v>4.1126819271249504E-2</v>
      </c>
    </row>
    <row r="19" spans="1:18" ht="13.5" thickBot="1" x14ac:dyDescent="0.25">
      <c r="A19" s="38" t="s">
        <v>14</v>
      </c>
      <c r="B19" s="128">
        <v>2665</v>
      </c>
      <c r="C19" s="128">
        <v>4612153.8399093626</v>
      </c>
      <c r="D19" s="129">
        <v>1069</v>
      </c>
      <c r="E19" s="20"/>
      <c r="F19" s="68" t="s">
        <v>14</v>
      </c>
      <c r="G19" s="132">
        <v>1953</v>
      </c>
      <c r="H19" s="132">
        <v>3707974.0401571654</v>
      </c>
      <c r="I19" s="133">
        <v>715</v>
      </c>
      <c r="K19" s="10" t="s">
        <v>14</v>
      </c>
      <c r="L19" s="137">
        <v>0.36456733230926774</v>
      </c>
      <c r="M19" s="137">
        <v>0.24384739212302375</v>
      </c>
      <c r="N19" s="139">
        <v>0.49510489510489508</v>
      </c>
    </row>
    <row r="20" spans="1:18" ht="13.5" thickBot="1" x14ac:dyDescent="0.25">
      <c r="A20" s="39" t="s">
        <v>15</v>
      </c>
      <c r="B20" s="128">
        <v>3740</v>
      </c>
      <c r="C20" s="128">
        <v>3255799.6900000004</v>
      </c>
      <c r="D20" s="129">
        <v>2967</v>
      </c>
      <c r="E20" s="20"/>
      <c r="F20" s="68" t="s">
        <v>15</v>
      </c>
      <c r="G20" s="132">
        <v>3684</v>
      </c>
      <c r="H20" s="132">
        <v>3439689.34</v>
      </c>
      <c r="I20" s="133">
        <v>2968</v>
      </c>
      <c r="K20" s="11" t="s">
        <v>15</v>
      </c>
      <c r="L20" s="137">
        <v>1.5200868621064068E-2</v>
      </c>
      <c r="M20" s="137">
        <v>-5.346112157907823E-2</v>
      </c>
      <c r="N20" s="139">
        <v>-3.369272237196963E-4</v>
      </c>
    </row>
    <row r="21" spans="1:18" ht="13.5" thickBot="1" x14ac:dyDescent="0.25">
      <c r="A21" s="40" t="s">
        <v>16</v>
      </c>
      <c r="B21" s="130">
        <v>38334</v>
      </c>
      <c r="C21" s="130">
        <v>40077863.85719195</v>
      </c>
      <c r="D21" s="131">
        <v>25937</v>
      </c>
      <c r="E21" s="20"/>
      <c r="F21" s="69" t="s">
        <v>16</v>
      </c>
      <c r="G21" s="134">
        <v>38846</v>
      </c>
      <c r="H21" s="134">
        <v>39867142.561187327</v>
      </c>
      <c r="I21" s="135">
        <v>25106</v>
      </c>
      <c r="K21" s="12" t="s">
        <v>16</v>
      </c>
      <c r="L21" s="138">
        <v>-1.318025021881275E-2</v>
      </c>
      <c r="M21" s="138">
        <v>5.2855881426969731E-3</v>
      </c>
      <c r="N21" s="140">
        <v>3.3099657452401843E-2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13138</v>
      </c>
      <c r="C23" s="85">
        <v>16151087.498044651</v>
      </c>
      <c r="D23" s="85">
        <v>8218</v>
      </c>
      <c r="E23" s="20"/>
      <c r="F23" s="54" t="s">
        <v>17</v>
      </c>
      <c r="G23" s="51">
        <v>14223</v>
      </c>
      <c r="H23" s="51">
        <v>18127358.757594503</v>
      </c>
      <c r="I23" s="55">
        <v>8435</v>
      </c>
      <c r="K23" s="101" t="s">
        <v>17</v>
      </c>
      <c r="L23" s="99">
        <v>-7.6284890670041516E-2</v>
      </c>
      <c r="M23" s="99">
        <v>-0.10902146782536026</v>
      </c>
      <c r="N23" s="99">
        <v>-2.5726141078838194E-2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13138</v>
      </c>
      <c r="C24" s="34">
        <v>16151087.498044651</v>
      </c>
      <c r="D24" s="35">
        <v>8218</v>
      </c>
      <c r="E24" s="20"/>
      <c r="F24" s="71" t="s">
        <v>18</v>
      </c>
      <c r="G24" s="61">
        <v>14223</v>
      </c>
      <c r="H24" s="61">
        <v>18127358.757594503</v>
      </c>
      <c r="I24" s="62">
        <v>8435</v>
      </c>
      <c r="K24" s="13" t="s">
        <v>18</v>
      </c>
      <c r="L24" s="104">
        <v>-7.6284890670041516E-2</v>
      </c>
      <c r="M24" s="104">
        <v>-0.10902146782536026</v>
      </c>
      <c r="N24" s="105">
        <v>-2.5726141078838194E-2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5058</v>
      </c>
      <c r="C26" s="85">
        <v>3225727.4023580579</v>
      </c>
      <c r="D26" s="85">
        <v>4364</v>
      </c>
      <c r="E26" s="20"/>
      <c r="F26" s="50" t="s">
        <v>19</v>
      </c>
      <c r="G26" s="51">
        <v>5021</v>
      </c>
      <c r="H26" s="51">
        <v>2926172.685195691</v>
      </c>
      <c r="I26" s="55">
        <v>3933</v>
      </c>
      <c r="K26" s="98" t="s">
        <v>19</v>
      </c>
      <c r="L26" s="99">
        <v>7.3690499900418427E-3</v>
      </c>
      <c r="M26" s="99">
        <v>0.10237082680659837</v>
      </c>
      <c r="N26" s="99">
        <v>0.10958555809814396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5058</v>
      </c>
      <c r="C27" s="34">
        <v>3225727.4023580579</v>
      </c>
      <c r="D27" s="35">
        <v>4364</v>
      </c>
      <c r="E27" s="20"/>
      <c r="F27" s="72" t="s">
        <v>20</v>
      </c>
      <c r="G27" s="61">
        <v>5021</v>
      </c>
      <c r="H27" s="61">
        <v>2926172.685195691</v>
      </c>
      <c r="I27" s="62">
        <v>3933</v>
      </c>
      <c r="K27" s="14" t="s">
        <v>20</v>
      </c>
      <c r="L27" s="104">
        <v>7.3690499900418427E-3</v>
      </c>
      <c r="M27" s="104">
        <v>0.10237082680659837</v>
      </c>
      <c r="N27" s="105">
        <v>0.10958555809814396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40642</v>
      </c>
      <c r="C29" s="85">
        <v>22710542.956988994</v>
      </c>
      <c r="D29" s="85">
        <v>30729</v>
      </c>
      <c r="E29" s="20"/>
      <c r="F29" s="50" t="s">
        <v>21</v>
      </c>
      <c r="G29" s="51">
        <v>40421</v>
      </c>
      <c r="H29" s="51">
        <v>23096319.511387534</v>
      </c>
      <c r="I29" s="55">
        <v>30730</v>
      </c>
      <c r="K29" s="98" t="s">
        <v>21</v>
      </c>
      <c r="L29" s="99">
        <v>5.4674550357487472E-3</v>
      </c>
      <c r="M29" s="99">
        <v>-1.6702944995558022E-2</v>
      </c>
      <c r="N29" s="99">
        <v>-3.2541490400217477E-5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17221</v>
      </c>
      <c r="C30" s="30">
        <v>10585093.717053186</v>
      </c>
      <c r="D30" s="31">
        <v>12821</v>
      </c>
      <c r="E30" s="20"/>
      <c r="F30" s="73" t="s">
        <v>22</v>
      </c>
      <c r="G30" s="57">
        <v>17620</v>
      </c>
      <c r="H30" s="57">
        <v>11212054.193218544</v>
      </c>
      <c r="I30" s="58">
        <v>13112</v>
      </c>
      <c r="K30" s="15" t="s">
        <v>22</v>
      </c>
      <c r="L30" s="102">
        <v>-2.2644721906923904E-2</v>
      </c>
      <c r="M30" s="102">
        <v>-5.5918430767536442E-2</v>
      </c>
      <c r="N30" s="103">
        <v>-2.219341061622937E-2</v>
      </c>
    </row>
    <row r="31" spans="1:18" ht="13.5" thickBot="1" x14ac:dyDescent="0.25">
      <c r="A31" s="94" t="s">
        <v>23</v>
      </c>
      <c r="B31" s="34">
        <v>23421</v>
      </c>
      <c r="C31" s="34">
        <v>12125449.239935808</v>
      </c>
      <c r="D31" s="35">
        <v>17908</v>
      </c>
      <c r="E31" s="20"/>
      <c r="F31" s="73" t="s">
        <v>23</v>
      </c>
      <c r="G31" s="74">
        <v>22801</v>
      </c>
      <c r="H31" s="74">
        <v>11884265.318168992</v>
      </c>
      <c r="I31" s="75">
        <v>17618</v>
      </c>
      <c r="K31" s="16" t="s">
        <v>23</v>
      </c>
      <c r="L31" s="104">
        <v>2.7191789833779234E-2</v>
      </c>
      <c r="M31" s="104">
        <v>2.0294390550006147E-2</v>
      </c>
      <c r="N31" s="105">
        <v>1.646043818821652E-2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27853</v>
      </c>
      <c r="C33" s="85">
        <v>25608469.910901543</v>
      </c>
      <c r="D33" s="85">
        <v>18305</v>
      </c>
      <c r="E33" s="20"/>
      <c r="F33" s="54" t="s">
        <v>24</v>
      </c>
      <c r="G33" s="51">
        <v>25377</v>
      </c>
      <c r="H33" s="51">
        <v>23327368.994749226</v>
      </c>
      <c r="I33" s="55">
        <v>16345</v>
      </c>
      <c r="K33" s="101" t="s">
        <v>24</v>
      </c>
      <c r="L33" s="99">
        <v>9.7568664538755456E-2</v>
      </c>
      <c r="M33" s="99">
        <v>9.7786463474117902E-2</v>
      </c>
      <c r="N33" s="99">
        <v>0.11991434689507496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27853</v>
      </c>
      <c r="C34" s="34">
        <v>25608469.910901543</v>
      </c>
      <c r="D34" s="35">
        <v>18305</v>
      </c>
      <c r="E34" s="20"/>
      <c r="F34" s="71" t="s">
        <v>25</v>
      </c>
      <c r="G34" s="61">
        <v>25377</v>
      </c>
      <c r="H34" s="61">
        <v>23327368.994749226</v>
      </c>
      <c r="I34" s="62">
        <v>16345</v>
      </c>
      <c r="K34" s="13" t="s">
        <v>25</v>
      </c>
      <c r="L34" s="104">
        <v>9.7568664538755456E-2</v>
      </c>
      <c r="M34" s="104">
        <v>9.7786463474117902E-2</v>
      </c>
      <c r="N34" s="105">
        <v>0.11991434689507496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36897</v>
      </c>
      <c r="C36" s="85">
        <v>39727619.555728599</v>
      </c>
      <c r="D36" s="85">
        <v>24938</v>
      </c>
      <c r="E36" s="20"/>
      <c r="F36" s="50" t="s">
        <v>26</v>
      </c>
      <c r="G36" s="51">
        <v>39105</v>
      </c>
      <c r="H36" s="51">
        <v>39768681.760371998</v>
      </c>
      <c r="I36" s="55">
        <v>27310</v>
      </c>
      <c r="K36" s="98" t="s">
        <v>26</v>
      </c>
      <c r="L36" s="99">
        <v>-5.6463367855772884E-2</v>
      </c>
      <c r="M36" s="99">
        <v>-1.0325261694823507E-3</v>
      </c>
      <c r="N36" s="114">
        <v>-8.6854632002929311E-2</v>
      </c>
    </row>
    <row r="37" spans="1:18" ht="13.5" thickBot="1" x14ac:dyDescent="0.25">
      <c r="A37" s="38" t="s">
        <v>27</v>
      </c>
      <c r="B37" s="34">
        <v>2836</v>
      </c>
      <c r="C37" s="34">
        <v>3686087.6928394902</v>
      </c>
      <c r="D37" s="34">
        <v>1521</v>
      </c>
      <c r="E37" s="20"/>
      <c r="F37" s="73" t="s">
        <v>27</v>
      </c>
      <c r="G37" s="112">
        <v>3119</v>
      </c>
      <c r="H37" s="112">
        <v>3977352.0122339828</v>
      </c>
      <c r="I37" s="112">
        <v>1722</v>
      </c>
      <c r="K37" s="10" t="s">
        <v>27</v>
      </c>
      <c r="L37" s="102">
        <v>-9.0734209682590605E-2</v>
      </c>
      <c r="M37" s="102">
        <v>-7.3230711915513003E-2</v>
      </c>
      <c r="N37" s="103">
        <v>-0.11672473867595823</v>
      </c>
    </row>
    <row r="38" spans="1:18" ht="13.5" thickBot="1" x14ac:dyDescent="0.25">
      <c r="A38" s="39" t="s">
        <v>28</v>
      </c>
      <c r="B38" s="34">
        <v>3303</v>
      </c>
      <c r="C38" s="34">
        <v>4900023.0828329315</v>
      </c>
      <c r="D38" s="34">
        <v>1394</v>
      </c>
      <c r="E38" s="20"/>
      <c r="F38" s="68" t="s">
        <v>28</v>
      </c>
      <c r="G38" s="112">
        <v>3221</v>
      </c>
      <c r="H38" s="112">
        <v>4408543.1224660687</v>
      </c>
      <c r="I38" s="112">
        <v>1342</v>
      </c>
      <c r="K38" s="11" t="s">
        <v>28</v>
      </c>
      <c r="L38" s="113">
        <v>2.5457932319155496E-2</v>
      </c>
      <c r="M38" s="113">
        <v>0.11148353247635612</v>
      </c>
      <c r="N38" s="115">
        <v>3.8748137108792768E-2</v>
      </c>
    </row>
    <row r="39" spans="1:18" ht="13.5" thickBot="1" x14ac:dyDescent="0.25">
      <c r="A39" s="39" t="s">
        <v>29</v>
      </c>
      <c r="B39" s="34">
        <v>2801</v>
      </c>
      <c r="C39" s="34">
        <v>3569395.949410229</v>
      </c>
      <c r="D39" s="34">
        <v>1723</v>
      </c>
      <c r="E39" s="20"/>
      <c r="F39" s="68" t="s">
        <v>29</v>
      </c>
      <c r="G39" s="112">
        <v>2707</v>
      </c>
      <c r="H39" s="112">
        <v>3454719.6351330183</v>
      </c>
      <c r="I39" s="112">
        <v>1755</v>
      </c>
      <c r="K39" s="11" t="s">
        <v>29</v>
      </c>
      <c r="L39" s="113">
        <v>3.4724787587735451E-2</v>
      </c>
      <c r="M39" s="113">
        <v>3.3194101515793495E-2</v>
      </c>
      <c r="N39" s="115">
        <v>-1.8233618233618243E-2</v>
      </c>
    </row>
    <row r="40" spans="1:18" ht="13.5" thickBot="1" x14ac:dyDescent="0.25">
      <c r="A40" s="39" t="s">
        <v>30</v>
      </c>
      <c r="B40" s="34">
        <v>18425</v>
      </c>
      <c r="C40" s="34">
        <v>18236990.484830763</v>
      </c>
      <c r="D40" s="34">
        <v>13932</v>
      </c>
      <c r="E40" s="20"/>
      <c r="F40" s="68" t="s">
        <v>30</v>
      </c>
      <c r="G40" s="112">
        <v>21534</v>
      </c>
      <c r="H40" s="112">
        <v>19544638.318058848</v>
      </c>
      <c r="I40" s="112">
        <v>16519</v>
      </c>
      <c r="K40" s="11" t="s">
        <v>30</v>
      </c>
      <c r="L40" s="113">
        <v>-0.14437633509798453</v>
      </c>
      <c r="M40" s="113">
        <v>-6.6905706411555577E-2</v>
      </c>
      <c r="N40" s="115">
        <v>-0.15660754282946909</v>
      </c>
    </row>
    <row r="41" spans="1:18" ht="13.5" thickBot="1" x14ac:dyDescent="0.25">
      <c r="A41" s="40" t="s">
        <v>31</v>
      </c>
      <c r="B41" s="34">
        <v>9532</v>
      </c>
      <c r="C41" s="34">
        <v>9335122.3458151817</v>
      </c>
      <c r="D41" s="34">
        <v>6368</v>
      </c>
      <c r="E41" s="20"/>
      <c r="F41" s="69" t="s">
        <v>31</v>
      </c>
      <c r="G41" s="112">
        <v>8524</v>
      </c>
      <c r="H41" s="112">
        <v>8383428.6724800821</v>
      </c>
      <c r="I41" s="112">
        <v>5972</v>
      </c>
      <c r="K41" s="12" t="s">
        <v>31</v>
      </c>
      <c r="L41" s="118">
        <v>0.11825434068512441</v>
      </c>
      <c r="M41" s="118">
        <v>0.11352081714003037</v>
      </c>
      <c r="N41" s="119">
        <v>6.630944407233752E-2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62501</v>
      </c>
      <c r="C43" s="85">
        <v>59289289.541967474</v>
      </c>
      <c r="D43" s="85">
        <v>44255</v>
      </c>
      <c r="E43" s="20"/>
      <c r="F43" s="50" t="s">
        <v>32</v>
      </c>
      <c r="G43" s="51">
        <v>63924</v>
      </c>
      <c r="H43" s="51">
        <v>61388629.009140022</v>
      </c>
      <c r="I43" s="55">
        <v>45024</v>
      </c>
      <c r="K43" s="98" t="s">
        <v>32</v>
      </c>
      <c r="L43" s="99">
        <v>-2.2260809711532437E-2</v>
      </c>
      <c r="M43" s="99">
        <v>-3.4197529755225275E-2</v>
      </c>
      <c r="N43" s="99">
        <v>-1.7079779673063289E-2</v>
      </c>
    </row>
    <row r="44" spans="1:18" ht="13.5" thickBot="1" x14ac:dyDescent="0.25">
      <c r="A44" s="38" t="s">
        <v>33</v>
      </c>
      <c r="B44" s="30">
        <v>2976</v>
      </c>
      <c r="C44" s="30">
        <v>1893677.1241000001</v>
      </c>
      <c r="D44" s="31">
        <v>2378</v>
      </c>
      <c r="E44" s="20"/>
      <c r="F44" s="76" t="s">
        <v>33</v>
      </c>
      <c r="G44" s="57">
        <v>2329</v>
      </c>
      <c r="H44" s="57">
        <v>1571124.4</v>
      </c>
      <c r="I44" s="58">
        <v>1863</v>
      </c>
      <c r="K44" s="10" t="s">
        <v>33</v>
      </c>
      <c r="L44" s="152">
        <v>0.2778016316015457</v>
      </c>
      <c r="M44" s="152">
        <v>0.20530056315082379</v>
      </c>
      <c r="N44" s="153">
        <v>0.27643585614600097</v>
      </c>
    </row>
    <row r="45" spans="1:18" ht="13.5" thickBot="1" x14ac:dyDescent="0.25">
      <c r="A45" s="39" t="s">
        <v>34</v>
      </c>
      <c r="B45" s="30">
        <v>8790</v>
      </c>
      <c r="C45" s="30">
        <v>10895058.22620634</v>
      </c>
      <c r="D45" s="31">
        <v>5983</v>
      </c>
      <c r="E45" s="20"/>
      <c r="F45" s="77" t="s">
        <v>34</v>
      </c>
      <c r="G45" s="57">
        <v>10702</v>
      </c>
      <c r="H45" s="57">
        <v>14066863.1502793</v>
      </c>
      <c r="I45" s="58">
        <v>7096</v>
      </c>
      <c r="K45" s="11" t="s">
        <v>34</v>
      </c>
      <c r="L45" s="154">
        <v>-0.17865819472995703</v>
      </c>
      <c r="M45" s="154">
        <v>-0.2254806128550404</v>
      </c>
      <c r="N45" s="155">
        <v>-0.15684892897406988</v>
      </c>
    </row>
    <row r="46" spans="1:18" ht="13.5" thickBot="1" x14ac:dyDescent="0.25">
      <c r="A46" s="39" t="s">
        <v>35</v>
      </c>
      <c r="B46" s="30">
        <v>2422</v>
      </c>
      <c r="C46" s="30">
        <v>1718453.3049483576</v>
      </c>
      <c r="D46" s="31">
        <v>1734</v>
      </c>
      <c r="E46" s="20"/>
      <c r="F46" s="77" t="s">
        <v>35</v>
      </c>
      <c r="G46" s="57">
        <v>2809</v>
      </c>
      <c r="H46" s="57">
        <v>2465164.88628182</v>
      </c>
      <c r="I46" s="58">
        <v>1964</v>
      </c>
      <c r="K46" s="11" t="s">
        <v>35</v>
      </c>
      <c r="L46" s="154">
        <v>-0.13777144891420434</v>
      </c>
      <c r="M46" s="154">
        <v>-0.30290532916835389</v>
      </c>
      <c r="N46" s="155">
        <v>-0.11710794297352345</v>
      </c>
    </row>
    <row r="47" spans="1:18" ht="13.5" thickBot="1" x14ac:dyDescent="0.25">
      <c r="A47" s="39" t="s">
        <v>36</v>
      </c>
      <c r="B47" s="30">
        <v>15159</v>
      </c>
      <c r="C47" s="30">
        <v>15007122.935050813</v>
      </c>
      <c r="D47" s="31">
        <v>10873</v>
      </c>
      <c r="E47" s="20"/>
      <c r="F47" s="77" t="s">
        <v>36</v>
      </c>
      <c r="G47" s="57">
        <v>14340</v>
      </c>
      <c r="H47" s="57">
        <v>14163453.314102259</v>
      </c>
      <c r="I47" s="58">
        <v>10367</v>
      </c>
      <c r="K47" s="11" t="s">
        <v>36</v>
      </c>
      <c r="L47" s="154">
        <v>5.7112970711297173E-2</v>
      </c>
      <c r="M47" s="154">
        <v>5.9566660915140623E-2</v>
      </c>
      <c r="N47" s="155">
        <v>4.8808719976849657E-2</v>
      </c>
    </row>
    <row r="48" spans="1:18" ht="13.5" thickBot="1" x14ac:dyDescent="0.25">
      <c r="A48" s="39" t="s">
        <v>37</v>
      </c>
      <c r="B48" s="30">
        <v>3991</v>
      </c>
      <c r="C48" s="30">
        <v>4167175.9456186472</v>
      </c>
      <c r="D48" s="31">
        <v>2305</v>
      </c>
      <c r="E48" s="20"/>
      <c r="F48" s="77" t="s">
        <v>37</v>
      </c>
      <c r="G48" s="57">
        <v>4659</v>
      </c>
      <c r="H48" s="57">
        <v>5063291.3375785947</v>
      </c>
      <c r="I48" s="58">
        <v>2495</v>
      </c>
      <c r="K48" s="11" t="s">
        <v>37</v>
      </c>
      <c r="L48" s="154">
        <v>-0.14337840738355867</v>
      </c>
      <c r="M48" s="154">
        <v>-0.17698278297936032</v>
      </c>
      <c r="N48" s="155">
        <v>-7.6152304609218402E-2</v>
      </c>
    </row>
    <row r="49" spans="1:20" ht="13.5" thickBot="1" x14ac:dyDescent="0.25">
      <c r="A49" s="39" t="s">
        <v>38</v>
      </c>
      <c r="B49" s="30">
        <v>6500</v>
      </c>
      <c r="C49" s="30">
        <v>4356691.4923814889</v>
      </c>
      <c r="D49" s="31">
        <v>5158</v>
      </c>
      <c r="E49" s="20"/>
      <c r="F49" s="77" t="s">
        <v>38</v>
      </c>
      <c r="G49" s="57">
        <v>6629</v>
      </c>
      <c r="H49" s="57">
        <v>4515863.5272830082</v>
      </c>
      <c r="I49" s="58">
        <v>5431</v>
      </c>
      <c r="K49" s="11" t="s">
        <v>38</v>
      </c>
      <c r="L49" s="154">
        <v>-1.9459948710212727E-2</v>
      </c>
      <c r="M49" s="154">
        <v>-3.524730850254143E-2</v>
      </c>
      <c r="N49" s="155">
        <v>-5.0266985822132182E-2</v>
      </c>
    </row>
    <row r="50" spans="1:20" ht="13.5" thickBot="1" x14ac:dyDescent="0.25">
      <c r="A50" s="39" t="s">
        <v>39</v>
      </c>
      <c r="B50" s="30">
        <v>1469</v>
      </c>
      <c r="C50" s="30">
        <v>2509578.861650357</v>
      </c>
      <c r="D50" s="31">
        <v>751</v>
      </c>
      <c r="E50" s="20"/>
      <c r="F50" s="77" t="s">
        <v>39</v>
      </c>
      <c r="G50" s="57">
        <v>1505</v>
      </c>
      <c r="H50" s="57">
        <v>2078451.6106313698</v>
      </c>
      <c r="I50" s="58">
        <v>912</v>
      </c>
      <c r="K50" s="11" t="s">
        <v>39</v>
      </c>
      <c r="L50" s="154">
        <v>-2.392026578073092E-2</v>
      </c>
      <c r="M50" s="154">
        <v>0.20742712931768659</v>
      </c>
      <c r="N50" s="155">
        <v>-0.17653508771929827</v>
      </c>
    </row>
    <row r="51" spans="1:20" ht="13.5" thickBot="1" x14ac:dyDescent="0.25">
      <c r="A51" s="39" t="s">
        <v>40</v>
      </c>
      <c r="B51" s="30">
        <v>18025</v>
      </c>
      <c r="C51" s="30">
        <v>15921162.279511467</v>
      </c>
      <c r="D51" s="31">
        <v>12689</v>
      </c>
      <c r="E51" s="20"/>
      <c r="F51" s="77" t="s">
        <v>40</v>
      </c>
      <c r="G51" s="57">
        <v>17945</v>
      </c>
      <c r="H51" s="57">
        <v>14833363.522983667</v>
      </c>
      <c r="I51" s="58">
        <v>12578</v>
      </c>
      <c r="K51" s="11" t="s">
        <v>40</v>
      </c>
      <c r="L51" s="154">
        <v>4.458066313736353E-3</v>
      </c>
      <c r="M51" s="154">
        <v>7.3334598376308957E-2</v>
      </c>
      <c r="N51" s="155">
        <v>8.8249324216886915E-3</v>
      </c>
    </row>
    <row r="52" spans="1:20" ht="13.5" thickBot="1" x14ac:dyDescent="0.25">
      <c r="A52" s="40" t="s">
        <v>41</v>
      </c>
      <c r="B52" s="34">
        <v>3169</v>
      </c>
      <c r="C52" s="34">
        <v>2820369.3725000001</v>
      </c>
      <c r="D52" s="35">
        <v>2384</v>
      </c>
      <c r="E52" s="20"/>
      <c r="F52" s="78" t="s">
        <v>41</v>
      </c>
      <c r="G52" s="61">
        <v>3006</v>
      </c>
      <c r="H52" s="61">
        <v>2631053.2599999998</v>
      </c>
      <c r="I52" s="62">
        <v>2318</v>
      </c>
      <c r="K52" s="12" t="s">
        <v>41</v>
      </c>
      <c r="L52" s="156">
        <v>5.4224883566200921E-2</v>
      </c>
      <c r="M52" s="156">
        <v>7.1954496466559714E-2</v>
      </c>
      <c r="N52" s="157">
        <v>2.8472821397756753E-2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197477</v>
      </c>
      <c r="C54" s="85">
        <v>235678893.54758608</v>
      </c>
      <c r="D54" s="85">
        <v>130018</v>
      </c>
      <c r="E54" s="20"/>
      <c r="F54" s="50" t="s">
        <v>42</v>
      </c>
      <c r="G54" s="51">
        <v>201515</v>
      </c>
      <c r="H54" s="51">
        <v>245766175.31392115</v>
      </c>
      <c r="I54" s="55">
        <v>122713</v>
      </c>
      <c r="K54" s="98" t="s">
        <v>42</v>
      </c>
      <c r="L54" s="99">
        <v>-2.003821055504551E-2</v>
      </c>
      <c r="M54" s="99">
        <v>-4.1044223247769684E-2</v>
      </c>
      <c r="N54" s="99">
        <v>5.9529145241335568E-2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158497</v>
      </c>
      <c r="C55" s="30">
        <v>189896171.39686233</v>
      </c>
      <c r="D55" s="31">
        <v>105214</v>
      </c>
      <c r="E55" s="20"/>
      <c r="F55" s="73" t="s">
        <v>43</v>
      </c>
      <c r="G55" s="57">
        <v>163405</v>
      </c>
      <c r="H55" s="57">
        <v>202907772.11497164</v>
      </c>
      <c r="I55" s="58">
        <v>99713</v>
      </c>
      <c r="K55" s="10" t="s">
        <v>43</v>
      </c>
      <c r="L55" s="102">
        <v>-3.0035800618096187E-2</v>
      </c>
      <c r="M55" s="102">
        <v>-6.4125689136918185E-2</v>
      </c>
      <c r="N55" s="103">
        <v>5.5168333116043078E-2</v>
      </c>
      <c r="R55" s="6"/>
      <c r="S55" s="6"/>
      <c r="T55" s="6"/>
    </row>
    <row r="56" spans="1:20" ht="13.5" thickBot="1" x14ac:dyDescent="0.25">
      <c r="A56" s="39" t="s">
        <v>44</v>
      </c>
      <c r="B56" s="30">
        <v>10720</v>
      </c>
      <c r="C56" s="30">
        <v>11235142.260952424</v>
      </c>
      <c r="D56" s="31">
        <v>7615</v>
      </c>
      <c r="E56" s="20"/>
      <c r="F56" s="68" t="s">
        <v>44</v>
      </c>
      <c r="G56" s="79">
        <v>10054</v>
      </c>
      <c r="H56" s="79">
        <v>10502846.828299418</v>
      </c>
      <c r="I56" s="80">
        <v>6843</v>
      </c>
      <c r="K56" s="11" t="s">
        <v>44</v>
      </c>
      <c r="L56" s="102">
        <v>6.6242291625223881E-2</v>
      </c>
      <c r="M56" s="102">
        <v>6.9723518263626438E-2</v>
      </c>
      <c r="N56" s="103">
        <v>0.11281601636709038</v>
      </c>
      <c r="R56" s="6"/>
      <c r="S56" s="6"/>
      <c r="T56" s="6"/>
    </row>
    <row r="57" spans="1:20" ht="13.5" thickBot="1" x14ac:dyDescent="0.25">
      <c r="A57" s="39" t="s">
        <v>45</v>
      </c>
      <c r="B57" s="30">
        <v>5987</v>
      </c>
      <c r="C57" s="30">
        <v>8821912.8110847753</v>
      </c>
      <c r="D57" s="31">
        <v>2886</v>
      </c>
      <c r="E57" s="20"/>
      <c r="F57" s="68" t="s">
        <v>45</v>
      </c>
      <c r="G57" s="79">
        <v>7113</v>
      </c>
      <c r="H57" s="79">
        <v>8726051.6192179415</v>
      </c>
      <c r="I57" s="80">
        <v>3087</v>
      </c>
      <c r="K57" s="11" t="s">
        <v>45</v>
      </c>
      <c r="L57" s="102">
        <v>-0.15830170111064246</v>
      </c>
      <c r="M57" s="102">
        <v>1.0985631996000667E-2</v>
      </c>
      <c r="N57" s="103">
        <v>-6.5111758989309987E-2</v>
      </c>
      <c r="R57" s="6"/>
      <c r="S57" s="6"/>
      <c r="T57" s="6"/>
    </row>
    <row r="58" spans="1:20" ht="13.5" thickBot="1" x14ac:dyDescent="0.25">
      <c r="A58" s="40" t="s">
        <v>46</v>
      </c>
      <c r="B58" s="34">
        <v>22273</v>
      </c>
      <c r="C58" s="34">
        <v>25725667.07868655</v>
      </c>
      <c r="D58" s="35">
        <v>14303</v>
      </c>
      <c r="E58" s="20"/>
      <c r="F58" s="69" t="s">
        <v>46</v>
      </c>
      <c r="G58" s="74">
        <v>20943</v>
      </c>
      <c r="H58" s="74">
        <v>23629504.751432173</v>
      </c>
      <c r="I58" s="75">
        <v>13070</v>
      </c>
      <c r="K58" s="12" t="s">
        <v>46</v>
      </c>
      <c r="L58" s="104">
        <v>6.3505705963806447E-2</v>
      </c>
      <c r="M58" s="104">
        <v>8.8709532819443826E-2</v>
      </c>
      <c r="N58" s="105">
        <v>9.4338179035960312E-2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99677</v>
      </c>
      <c r="C60" s="85">
        <v>80701705.580247432</v>
      </c>
      <c r="D60" s="85">
        <v>71704</v>
      </c>
      <c r="E60" s="20"/>
      <c r="F60" s="50" t="s">
        <v>47</v>
      </c>
      <c r="G60" s="51">
        <v>101551</v>
      </c>
      <c r="H60" s="51">
        <v>79485556.745490491</v>
      </c>
      <c r="I60" s="55">
        <v>71542</v>
      </c>
      <c r="K60" s="98" t="s">
        <v>47</v>
      </c>
      <c r="L60" s="99">
        <v>-1.8453781843605688E-2</v>
      </c>
      <c r="M60" s="99">
        <v>1.5300249310085334E-2</v>
      </c>
      <c r="N60" s="99">
        <v>2.2644041262476211E-3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13772</v>
      </c>
      <c r="C61" s="30">
        <v>10395857.698956192</v>
      </c>
      <c r="D61" s="31">
        <v>10961</v>
      </c>
      <c r="E61" s="20"/>
      <c r="F61" s="73" t="s">
        <v>48</v>
      </c>
      <c r="G61" s="57">
        <v>13238</v>
      </c>
      <c r="H61" s="57">
        <v>9815809.078155417</v>
      </c>
      <c r="I61" s="58">
        <v>9291</v>
      </c>
      <c r="K61" s="10" t="s">
        <v>48</v>
      </c>
      <c r="L61" s="102">
        <v>4.0338419700861161E-2</v>
      </c>
      <c r="M61" s="102">
        <v>5.9093307151994567E-2</v>
      </c>
      <c r="N61" s="103">
        <v>0.17974383812291461</v>
      </c>
    </row>
    <row r="62" spans="1:20" ht="13.5" thickBot="1" x14ac:dyDescent="0.25">
      <c r="A62" s="39" t="s">
        <v>49</v>
      </c>
      <c r="B62" s="30">
        <v>10946</v>
      </c>
      <c r="C62" s="30">
        <v>14078526.925728003</v>
      </c>
      <c r="D62" s="31">
        <v>4380</v>
      </c>
      <c r="E62" s="20"/>
      <c r="F62" s="68" t="s">
        <v>49</v>
      </c>
      <c r="G62" s="79">
        <v>12175</v>
      </c>
      <c r="H62" s="79">
        <v>16367435.556188084</v>
      </c>
      <c r="I62" s="80">
        <v>4897</v>
      </c>
      <c r="K62" s="11" t="s">
        <v>49</v>
      </c>
      <c r="L62" s="102">
        <v>-0.10094455852156059</v>
      </c>
      <c r="M62" s="102">
        <v>-0.1398452813577572</v>
      </c>
      <c r="N62" s="103">
        <v>-0.10557484173984066</v>
      </c>
    </row>
    <row r="63" spans="1:20" ht="13.5" thickBot="1" x14ac:dyDescent="0.25">
      <c r="A63" s="40" t="s">
        <v>50</v>
      </c>
      <c r="B63" s="34">
        <v>74959</v>
      </c>
      <c r="C63" s="34">
        <v>56227320.955563232</v>
      </c>
      <c r="D63" s="35">
        <v>56363</v>
      </c>
      <c r="E63" s="20"/>
      <c r="F63" s="69" t="s">
        <v>50</v>
      </c>
      <c r="G63" s="74">
        <v>76138</v>
      </c>
      <c r="H63" s="74">
        <v>53302312.111146994</v>
      </c>
      <c r="I63" s="75">
        <v>57354</v>
      </c>
      <c r="K63" s="12" t="s">
        <v>50</v>
      </c>
      <c r="L63" s="104">
        <v>-1.5485040321521426E-2</v>
      </c>
      <c r="M63" s="104">
        <v>5.487583424743292E-2</v>
      </c>
      <c r="N63" s="105">
        <v>-1.7278655368413665E-2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5801</v>
      </c>
      <c r="C65" s="85">
        <v>5912857.9779785769</v>
      </c>
      <c r="D65" s="85">
        <v>3129</v>
      </c>
      <c r="E65" s="20"/>
      <c r="F65" s="50" t="s">
        <v>51</v>
      </c>
      <c r="G65" s="51">
        <v>4876</v>
      </c>
      <c r="H65" s="51">
        <v>5177191.3496506251</v>
      </c>
      <c r="I65" s="55">
        <v>2670</v>
      </c>
      <c r="K65" s="98" t="s">
        <v>51</v>
      </c>
      <c r="L65" s="99">
        <v>0.18970467596390495</v>
      </c>
      <c r="M65" s="99">
        <v>0.14209763144597631</v>
      </c>
      <c r="N65" s="99">
        <v>0.17191011235955056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3338</v>
      </c>
      <c r="C66" s="30">
        <v>3393287.1057468401</v>
      </c>
      <c r="D66" s="31">
        <v>1534</v>
      </c>
      <c r="E66" s="20"/>
      <c r="F66" s="73" t="s">
        <v>52</v>
      </c>
      <c r="G66" s="57">
        <v>2780</v>
      </c>
      <c r="H66" s="57">
        <v>3057130.8081757738</v>
      </c>
      <c r="I66" s="58">
        <v>1250</v>
      </c>
      <c r="K66" s="10" t="s">
        <v>52</v>
      </c>
      <c r="L66" s="102">
        <v>0.20071942446043156</v>
      </c>
      <c r="M66" s="102">
        <v>0.10995810080225343</v>
      </c>
      <c r="N66" s="103">
        <v>0.22720000000000007</v>
      </c>
    </row>
    <row r="67" spans="1:18" ht="13.5" thickBot="1" x14ac:dyDescent="0.25">
      <c r="A67" s="40" t="s">
        <v>53</v>
      </c>
      <c r="B67" s="34">
        <v>2463</v>
      </c>
      <c r="C67" s="34">
        <v>2519570.8722317368</v>
      </c>
      <c r="D67" s="35">
        <v>1595</v>
      </c>
      <c r="E67" s="20"/>
      <c r="F67" s="69" t="s">
        <v>53</v>
      </c>
      <c r="G67" s="74">
        <v>2096</v>
      </c>
      <c r="H67" s="74">
        <v>2120060.5414748518</v>
      </c>
      <c r="I67" s="75">
        <v>1420</v>
      </c>
      <c r="K67" s="12" t="s">
        <v>53</v>
      </c>
      <c r="L67" s="104">
        <v>0.17509541984732824</v>
      </c>
      <c r="M67" s="104">
        <v>0.18844288780496798</v>
      </c>
      <c r="N67" s="105">
        <v>0.12323943661971826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54041</v>
      </c>
      <c r="C69" s="85">
        <v>50151552.73368004</v>
      </c>
      <c r="D69" s="85">
        <v>33002</v>
      </c>
      <c r="E69" s="20"/>
      <c r="F69" s="50" t="s">
        <v>54</v>
      </c>
      <c r="G69" s="51">
        <v>51873</v>
      </c>
      <c r="H69" s="51">
        <v>48366956.169376165</v>
      </c>
      <c r="I69" s="55">
        <v>32912</v>
      </c>
      <c r="K69" s="98" t="s">
        <v>54</v>
      </c>
      <c r="L69" s="99">
        <v>4.1794382434021449E-2</v>
      </c>
      <c r="M69" s="99">
        <v>3.6897020313918505E-2</v>
      </c>
      <c r="N69" s="99">
        <v>2.7345649003402972E-3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23295</v>
      </c>
      <c r="C70" s="30">
        <v>17556982.021076489</v>
      </c>
      <c r="D70" s="31">
        <v>14866</v>
      </c>
      <c r="E70" s="20"/>
      <c r="F70" s="73" t="s">
        <v>55</v>
      </c>
      <c r="G70" s="57">
        <v>22312</v>
      </c>
      <c r="H70" s="57">
        <v>16872257.500026308</v>
      </c>
      <c r="I70" s="58">
        <v>15470</v>
      </c>
      <c r="K70" s="10" t="s">
        <v>55</v>
      </c>
      <c r="L70" s="102">
        <v>4.4057009680889214E-2</v>
      </c>
      <c r="M70" s="102">
        <v>4.0582863380855372E-2</v>
      </c>
      <c r="N70" s="103">
        <v>-3.9043309631544898E-2</v>
      </c>
    </row>
    <row r="71" spans="1:18" ht="13.5" thickBot="1" x14ac:dyDescent="0.25">
      <c r="A71" s="39" t="s">
        <v>56</v>
      </c>
      <c r="B71" s="30">
        <v>2565</v>
      </c>
      <c r="C71" s="30">
        <v>2916539.2319478597</v>
      </c>
      <c r="D71" s="31">
        <v>1409</v>
      </c>
      <c r="E71" s="20"/>
      <c r="F71" s="68" t="s">
        <v>56</v>
      </c>
      <c r="G71" s="79">
        <v>2390</v>
      </c>
      <c r="H71" s="79">
        <v>2266094.3393749422</v>
      </c>
      <c r="I71" s="80">
        <v>1457</v>
      </c>
      <c r="K71" s="11" t="s">
        <v>56</v>
      </c>
      <c r="L71" s="102">
        <v>7.322175732217584E-2</v>
      </c>
      <c r="M71" s="102">
        <v>0.28703345720034323</v>
      </c>
      <c r="N71" s="103">
        <v>-3.2944406314344588E-2</v>
      </c>
    </row>
    <row r="72" spans="1:18" ht="13.5" thickBot="1" x14ac:dyDescent="0.25">
      <c r="A72" s="39" t="s">
        <v>57</v>
      </c>
      <c r="B72" s="30">
        <v>2937</v>
      </c>
      <c r="C72" s="30">
        <v>2818633.9101948356</v>
      </c>
      <c r="D72" s="31">
        <v>1952</v>
      </c>
      <c r="E72" s="20"/>
      <c r="F72" s="68" t="s">
        <v>57</v>
      </c>
      <c r="G72" s="79">
        <v>2637</v>
      </c>
      <c r="H72" s="79">
        <v>2950405.059427944</v>
      </c>
      <c r="I72" s="80">
        <v>1600</v>
      </c>
      <c r="K72" s="11" t="s">
        <v>57</v>
      </c>
      <c r="L72" s="102">
        <v>0.11376564277588175</v>
      </c>
      <c r="M72" s="102">
        <v>-4.4662053710908922E-2</v>
      </c>
      <c r="N72" s="103">
        <v>0.21999999999999997</v>
      </c>
    </row>
    <row r="73" spans="1:18" ht="13.5" thickBot="1" x14ac:dyDescent="0.25">
      <c r="A73" s="40" t="s">
        <v>58</v>
      </c>
      <c r="B73" s="34">
        <v>25244</v>
      </c>
      <c r="C73" s="34">
        <v>26859397.570460856</v>
      </c>
      <c r="D73" s="35">
        <v>14775</v>
      </c>
      <c r="E73" s="20"/>
      <c r="F73" s="69" t="s">
        <v>58</v>
      </c>
      <c r="G73" s="74">
        <v>24534</v>
      </c>
      <c r="H73" s="74">
        <v>26278199.270546973</v>
      </c>
      <c r="I73" s="75">
        <v>14385</v>
      </c>
      <c r="K73" s="12" t="s">
        <v>58</v>
      </c>
      <c r="L73" s="104">
        <v>2.8939430993722981E-2</v>
      </c>
      <c r="M73" s="104">
        <v>2.2117128115597406E-2</v>
      </c>
      <c r="N73" s="105">
        <v>2.7111574556829998E-2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133350</v>
      </c>
      <c r="C75" s="85">
        <v>150820279.44811097</v>
      </c>
      <c r="D75" s="85">
        <v>87873</v>
      </c>
      <c r="E75" s="20"/>
      <c r="F75" s="50" t="s">
        <v>59</v>
      </c>
      <c r="G75" s="51">
        <v>140564</v>
      </c>
      <c r="H75" s="51">
        <v>142657690.13943872</v>
      </c>
      <c r="I75" s="55">
        <v>89554</v>
      </c>
      <c r="K75" s="98" t="s">
        <v>59</v>
      </c>
      <c r="L75" s="99">
        <v>-5.1321817819640847E-2</v>
      </c>
      <c r="M75" s="99">
        <v>5.7218011175519834E-2</v>
      </c>
      <c r="N75" s="99">
        <v>-1.8770797507648984E-2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133350</v>
      </c>
      <c r="C76" s="34">
        <v>150820279.44811097</v>
      </c>
      <c r="D76" s="35">
        <v>87873</v>
      </c>
      <c r="E76" s="20"/>
      <c r="F76" s="72" t="s">
        <v>60</v>
      </c>
      <c r="G76" s="61">
        <v>140564</v>
      </c>
      <c r="H76" s="61">
        <v>142657690.13943872</v>
      </c>
      <c r="I76" s="62">
        <v>89554</v>
      </c>
      <c r="K76" s="14" t="s">
        <v>60</v>
      </c>
      <c r="L76" s="104">
        <v>-5.1321817819640847E-2</v>
      </c>
      <c r="M76" s="104">
        <v>5.7218011175519834E-2</v>
      </c>
      <c r="N76" s="105">
        <v>-1.8770797507648984E-2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71692</v>
      </c>
      <c r="C78" s="85">
        <v>50836980.921229929</v>
      </c>
      <c r="D78" s="85">
        <v>60343</v>
      </c>
      <c r="E78" s="20"/>
      <c r="F78" s="50" t="s">
        <v>61</v>
      </c>
      <c r="G78" s="51">
        <v>57989</v>
      </c>
      <c r="H78" s="51">
        <v>39932116.370841883</v>
      </c>
      <c r="I78" s="55">
        <v>46263</v>
      </c>
      <c r="K78" s="98" t="s">
        <v>61</v>
      </c>
      <c r="L78" s="99">
        <v>0.23630343685871469</v>
      </c>
      <c r="M78" s="99">
        <v>0.2730850638898441</v>
      </c>
      <c r="N78" s="99">
        <v>0.30434688628061313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71692</v>
      </c>
      <c r="C79" s="34">
        <v>50836980.921229929</v>
      </c>
      <c r="D79" s="35">
        <v>60343</v>
      </c>
      <c r="E79" s="20"/>
      <c r="F79" s="72" t="s">
        <v>62</v>
      </c>
      <c r="G79" s="61">
        <v>57989</v>
      </c>
      <c r="H79" s="61">
        <v>39932116.370841883</v>
      </c>
      <c r="I79" s="62">
        <v>46263</v>
      </c>
      <c r="K79" s="14" t="s">
        <v>62</v>
      </c>
      <c r="L79" s="104">
        <v>0.23630343685871469</v>
      </c>
      <c r="M79" s="104">
        <v>0.2730850638898441</v>
      </c>
      <c r="N79" s="105">
        <v>0.30434688628061313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28369</v>
      </c>
      <c r="C81" s="85">
        <v>35387054.159554988</v>
      </c>
      <c r="D81" s="85">
        <v>19298</v>
      </c>
      <c r="E81" s="20"/>
      <c r="F81" s="50" t="s">
        <v>63</v>
      </c>
      <c r="G81" s="51">
        <v>30123</v>
      </c>
      <c r="H81" s="51">
        <v>33979197.956374787</v>
      </c>
      <c r="I81" s="55">
        <v>20554</v>
      </c>
      <c r="K81" s="98" t="s">
        <v>63</v>
      </c>
      <c r="L81" s="99">
        <v>-5.8227932144872652E-2</v>
      </c>
      <c r="M81" s="99">
        <v>4.1432885054783153E-2</v>
      </c>
      <c r="N81" s="99">
        <v>-6.110732704096522E-2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28369</v>
      </c>
      <c r="C82" s="34">
        <v>35387054.159554988</v>
      </c>
      <c r="D82" s="35">
        <v>19298</v>
      </c>
      <c r="E82" s="20"/>
      <c r="F82" s="72" t="s">
        <v>64</v>
      </c>
      <c r="G82" s="61">
        <v>30123</v>
      </c>
      <c r="H82" s="61">
        <v>33979197.956374787</v>
      </c>
      <c r="I82" s="62">
        <v>20554</v>
      </c>
      <c r="K82" s="14" t="s">
        <v>64</v>
      </c>
      <c r="L82" s="104">
        <v>-5.8227932144872652E-2</v>
      </c>
      <c r="M82" s="104">
        <v>4.1432885054783153E-2</v>
      </c>
      <c r="N82" s="105">
        <v>-6.110732704096522E-2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46824</v>
      </c>
      <c r="C84" s="85">
        <v>47314975.611225307</v>
      </c>
      <c r="D84" s="85">
        <v>35150</v>
      </c>
      <c r="E84" s="20"/>
      <c r="F84" s="50" t="s">
        <v>65</v>
      </c>
      <c r="G84" s="51">
        <v>44504</v>
      </c>
      <c r="H84" s="51">
        <v>46376545.245428607</v>
      </c>
      <c r="I84" s="55">
        <v>32679</v>
      </c>
      <c r="K84" s="98" t="s">
        <v>65</v>
      </c>
      <c r="L84" s="99">
        <v>5.2130145604889488E-2</v>
      </c>
      <c r="M84" s="99">
        <v>2.0235020975159834E-2</v>
      </c>
      <c r="N84" s="99">
        <v>7.5614308883380721E-2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11210</v>
      </c>
      <c r="C85" s="30">
        <v>11989878.505726129</v>
      </c>
      <c r="D85" s="31">
        <v>7847</v>
      </c>
      <c r="E85" s="20"/>
      <c r="F85" s="73" t="s">
        <v>66</v>
      </c>
      <c r="G85" s="57">
        <v>10018</v>
      </c>
      <c r="H85" s="57">
        <v>12082193.097374324</v>
      </c>
      <c r="I85" s="58">
        <v>6553</v>
      </c>
      <c r="K85" s="10" t="s">
        <v>66</v>
      </c>
      <c r="L85" s="102">
        <v>0.11898582551407477</v>
      </c>
      <c r="M85" s="102">
        <v>-7.6405492698388144E-3</v>
      </c>
      <c r="N85" s="103">
        <v>0.19746680909507086</v>
      </c>
    </row>
    <row r="86" spans="1:18" ht="13.5" thickBot="1" x14ac:dyDescent="0.25">
      <c r="A86" s="39" t="s">
        <v>67</v>
      </c>
      <c r="B86" s="30">
        <v>7333</v>
      </c>
      <c r="C86" s="30">
        <v>8392197.2582441699</v>
      </c>
      <c r="D86" s="31">
        <v>5455</v>
      </c>
      <c r="E86" s="20"/>
      <c r="F86" s="68" t="s">
        <v>67</v>
      </c>
      <c r="G86" s="79">
        <v>7983</v>
      </c>
      <c r="H86" s="79">
        <v>8951453.9289340433</v>
      </c>
      <c r="I86" s="80">
        <v>5924</v>
      </c>
      <c r="K86" s="11" t="s">
        <v>67</v>
      </c>
      <c r="L86" s="102">
        <v>-8.1423023925842442E-2</v>
      </c>
      <c r="M86" s="102">
        <v>-6.2476629509556236E-2</v>
      </c>
      <c r="N86" s="103">
        <v>-7.9169480081026311E-2</v>
      </c>
    </row>
    <row r="87" spans="1:18" ht="13.5" thickBot="1" x14ac:dyDescent="0.25">
      <c r="A87" s="40" t="s">
        <v>68</v>
      </c>
      <c r="B87" s="34">
        <v>28281</v>
      </c>
      <c r="C87" s="34">
        <v>26932899.847255003</v>
      </c>
      <c r="D87" s="35">
        <v>21848</v>
      </c>
      <c r="E87" s="20"/>
      <c r="F87" s="69" t="s">
        <v>68</v>
      </c>
      <c r="G87" s="74">
        <v>26503</v>
      </c>
      <c r="H87" s="74">
        <v>25342898.219120242</v>
      </c>
      <c r="I87" s="75">
        <v>20202</v>
      </c>
      <c r="K87" s="12" t="s">
        <v>68</v>
      </c>
      <c r="L87" s="104">
        <v>6.7086744896804218E-2</v>
      </c>
      <c r="M87" s="104">
        <v>6.2739534144329534E-2</v>
      </c>
      <c r="N87" s="105">
        <v>8.1477081477081548E-2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7498</v>
      </c>
      <c r="C89" s="85">
        <v>8458201.6701387297</v>
      </c>
      <c r="D89" s="85">
        <v>5087</v>
      </c>
      <c r="E89" s="20"/>
      <c r="F89" s="54" t="s">
        <v>69</v>
      </c>
      <c r="G89" s="51">
        <v>6998</v>
      </c>
      <c r="H89" s="51">
        <v>6834894.5606911071</v>
      </c>
      <c r="I89" s="55">
        <v>4960</v>
      </c>
      <c r="K89" s="101" t="s">
        <v>69</v>
      </c>
      <c r="L89" s="99">
        <v>7.1448985424406919E-2</v>
      </c>
      <c r="M89" s="99">
        <v>0.23750287514069313</v>
      </c>
      <c r="N89" s="99">
        <v>2.5604838709677447E-2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7498</v>
      </c>
      <c r="C90" s="34">
        <v>8458201.6701387297</v>
      </c>
      <c r="D90" s="35">
        <v>5087</v>
      </c>
      <c r="E90" s="20"/>
      <c r="F90" s="71" t="s">
        <v>70</v>
      </c>
      <c r="G90" s="61">
        <v>6998</v>
      </c>
      <c r="H90" s="61">
        <v>6834894.5606911071</v>
      </c>
      <c r="I90" s="62">
        <v>4960</v>
      </c>
      <c r="K90" s="13" t="s">
        <v>70</v>
      </c>
      <c r="L90" s="104">
        <v>7.1448985424406919E-2</v>
      </c>
      <c r="M90" s="104">
        <v>0.23750287514069313</v>
      </c>
      <c r="N90" s="105">
        <v>2.5604838709677447E-2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3"/>
  </sheetPr>
  <dimension ref="A1:S92"/>
  <sheetViews>
    <sheetView workbookViewId="0">
      <selection activeCell="L92" sqref="L92:N9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86" t="s">
        <v>76</v>
      </c>
      <c r="L1" s="186"/>
      <c r="M1" s="44" t="s">
        <v>74</v>
      </c>
      <c r="N1" s="1"/>
    </row>
    <row r="2" spans="1:19" x14ac:dyDescent="0.2">
      <c r="A2" s="25" t="s">
        <v>81</v>
      </c>
      <c r="B2" s="26">
        <v>2019</v>
      </c>
      <c r="C2" s="25"/>
      <c r="D2" s="25"/>
      <c r="F2" s="44" t="s">
        <v>81</v>
      </c>
      <c r="G2" s="45">
        <v>2018</v>
      </c>
      <c r="K2" s="1" t="s">
        <v>81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347996.79</v>
      </c>
      <c r="C6" s="85">
        <v>322516955.3229093</v>
      </c>
      <c r="D6" s="85">
        <v>253926</v>
      </c>
      <c r="E6" s="20"/>
      <c r="F6" s="50" t="s">
        <v>1</v>
      </c>
      <c r="G6" s="51">
        <v>337876</v>
      </c>
      <c r="H6" s="51">
        <v>327624029.83339095</v>
      </c>
      <c r="I6" s="51">
        <v>237825</v>
      </c>
      <c r="K6" s="98" t="s">
        <v>1</v>
      </c>
      <c r="L6" s="99">
        <v>2.9954154778676134E-2</v>
      </c>
      <c r="M6" s="99">
        <v>-1.5588217119112957E-2</v>
      </c>
      <c r="N6" s="99">
        <v>6.7701040681173108E-2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34996</v>
      </c>
      <c r="C8" s="87">
        <v>28070815.602327958</v>
      </c>
      <c r="D8" s="87">
        <v>25764</v>
      </c>
      <c r="E8" s="20"/>
      <c r="F8" s="54" t="s">
        <v>4</v>
      </c>
      <c r="G8" s="51">
        <v>36702</v>
      </c>
      <c r="H8" s="51">
        <v>29110498.598600339</v>
      </c>
      <c r="I8" s="55">
        <v>25584</v>
      </c>
      <c r="K8" s="101" t="s">
        <v>4</v>
      </c>
      <c r="L8" s="99">
        <v>-4.6482480518772795E-2</v>
      </c>
      <c r="M8" s="99">
        <v>-3.5715052861457042E-2</v>
      </c>
      <c r="N8" s="99">
        <v>7.0356472795496394E-3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2884</v>
      </c>
      <c r="C9" s="30">
        <v>2385895.8054522565</v>
      </c>
      <c r="D9" s="31">
        <v>1763</v>
      </c>
      <c r="E9" s="21"/>
      <c r="F9" s="56" t="s">
        <v>5</v>
      </c>
      <c r="G9" s="57">
        <v>3214</v>
      </c>
      <c r="H9" s="57">
        <v>2214050.439791474</v>
      </c>
      <c r="I9" s="58">
        <v>1626</v>
      </c>
      <c r="K9" s="7" t="s">
        <v>5</v>
      </c>
      <c r="L9" s="102">
        <v>-0.10267579340385813</v>
      </c>
      <c r="M9" s="102">
        <v>7.761583140669881E-2</v>
      </c>
      <c r="N9" s="102">
        <v>8.4255842558425664E-2</v>
      </c>
    </row>
    <row r="10" spans="1:19" ht="13.5" thickBot="1" x14ac:dyDescent="0.25">
      <c r="A10" s="32" t="s">
        <v>6</v>
      </c>
      <c r="B10" s="30">
        <v>6040</v>
      </c>
      <c r="C10" s="30">
        <v>3944443.6097222813</v>
      </c>
      <c r="D10" s="31">
        <v>5211</v>
      </c>
      <c r="E10" s="20"/>
      <c r="F10" s="59" t="s">
        <v>6</v>
      </c>
      <c r="G10" s="79">
        <v>5732</v>
      </c>
      <c r="H10" s="79">
        <v>4775683.8300232701</v>
      </c>
      <c r="I10" s="80">
        <v>4760</v>
      </c>
      <c r="K10" s="8" t="s">
        <v>6</v>
      </c>
      <c r="L10" s="113">
        <v>5.3733426378227422E-2</v>
      </c>
      <c r="M10" s="113">
        <v>-0.17405679477255898</v>
      </c>
      <c r="N10" s="115">
        <v>9.4747899159663973E-2</v>
      </c>
    </row>
    <row r="11" spans="1:19" ht="13.5" thickBot="1" x14ac:dyDescent="0.25">
      <c r="A11" s="32" t="s">
        <v>7</v>
      </c>
      <c r="B11" s="30">
        <v>2145</v>
      </c>
      <c r="C11" s="30">
        <v>1821979.6488466635</v>
      </c>
      <c r="D11" s="31">
        <v>1454</v>
      </c>
      <c r="E11" s="20"/>
      <c r="F11" s="59" t="s">
        <v>7</v>
      </c>
      <c r="G11" s="79">
        <v>2080</v>
      </c>
      <c r="H11" s="79">
        <v>2104158.8555843523</v>
      </c>
      <c r="I11" s="80">
        <v>1389</v>
      </c>
      <c r="K11" s="8" t="s">
        <v>7</v>
      </c>
      <c r="L11" s="113">
        <v>3.125E-2</v>
      </c>
      <c r="M11" s="113">
        <v>-0.13410546736468898</v>
      </c>
      <c r="N11" s="115">
        <v>4.6796256299496131E-2</v>
      </c>
    </row>
    <row r="12" spans="1:19" ht="13.5" thickBot="1" x14ac:dyDescent="0.25">
      <c r="A12" s="32" t="s">
        <v>8</v>
      </c>
      <c r="B12" s="30">
        <v>3054</v>
      </c>
      <c r="C12" s="30">
        <v>2496184.8690415039</v>
      </c>
      <c r="D12" s="31">
        <v>2242</v>
      </c>
      <c r="E12" s="20"/>
      <c r="F12" s="59" t="s">
        <v>8</v>
      </c>
      <c r="G12" s="79">
        <v>2989</v>
      </c>
      <c r="H12" s="79">
        <v>2292794.4318282316</v>
      </c>
      <c r="I12" s="80">
        <v>2330</v>
      </c>
      <c r="K12" s="8" t="s">
        <v>8</v>
      </c>
      <c r="L12" s="113">
        <v>2.1746403479424581E-2</v>
      </c>
      <c r="M12" s="113">
        <v>8.8708535920114073E-2</v>
      </c>
      <c r="N12" s="115">
        <v>-3.7768240343347692E-2</v>
      </c>
    </row>
    <row r="13" spans="1:19" ht="13.5" thickBot="1" x14ac:dyDescent="0.25">
      <c r="A13" s="32" t="s">
        <v>9</v>
      </c>
      <c r="B13" s="30">
        <v>3935</v>
      </c>
      <c r="C13" s="30">
        <v>2126630.5204372788</v>
      </c>
      <c r="D13" s="31">
        <v>3186</v>
      </c>
      <c r="E13" s="20"/>
      <c r="F13" s="59" t="s">
        <v>9</v>
      </c>
      <c r="G13" s="79">
        <v>4464</v>
      </c>
      <c r="H13" s="79">
        <v>1965424.2495641331</v>
      </c>
      <c r="I13" s="80">
        <v>3515</v>
      </c>
      <c r="K13" s="8" t="s">
        <v>9</v>
      </c>
      <c r="L13" s="113">
        <v>-0.11850358422939067</v>
      </c>
      <c r="M13" s="113">
        <v>8.2021106083786099E-2</v>
      </c>
      <c r="N13" s="115">
        <v>-9.359886201991463E-2</v>
      </c>
    </row>
    <row r="14" spans="1:19" ht="13.5" thickBot="1" x14ac:dyDescent="0.25">
      <c r="A14" s="32" t="s">
        <v>10</v>
      </c>
      <c r="B14" s="30">
        <v>1150</v>
      </c>
      <c r="C14" s="30">
        <v>1267952.9528177644</v>
      </c>
      <c r="D14" s="31">
        <v>688</v>
      </c>
      <c r="E14" s="20"/>
      <c r="F14" s="59" t="s">
        <v>10</v>
      </c>
      <c r="G14" s="79">
        <v>1289</v>
      </c>
      <c r="H14" s="79">
        <v>1634548.4530224036</v>
      </c>
      <c r="I14" s="80">
        <v>615</v>
      </c>
      <c r="K14" s="8" t="s">
        <v>10</v>
      </c>
      <c r="L14" s="113">
        <v>-0.10783553141970514</v>
      </c>
      <c r="M14" s="113">
        <v>-0.22427937179028035</v>
      </c>
      <c r="N14" s="115">
        <v>0.11869918699186988</v>
      </c>
    </row>
    <row r="15" spans="1:19" ht="13.5" thickBot="1" x14ac:dyDescent="0.25">
      <c r="A15" s="32" t="s">
        <v>11</v>
      </c>
      <c r="B15" s="30">
        <v>5696</v>
      </c>
      <c r="C15" s="30">
        <v>4278416.4112671716</v>
      </c>
      <c r="D15" s="31">
        <v>4299</v>
      </c>
      <c r="E15" s="20"/>
      <c r="F15" s="59" t="s">
        <v>11</v>
      </c>
      <c r="G15" s="79">
        <v>5528</v>
      </c>
      <c r="H15" s="79">
        <v>4163120.4309816854</v>
      </c>
      <c r="I15" s="80">
        <v>3801</v>
      </c>
      <c r="K15" s="8" t="s">
        <v>11</v>
      </c>
      <c r="L15" s="113">
        <v>3.0390738060781519E-2</v>
      </c>
      <c r="M15" s="113">
        <v>2.7694606052580228E-2</v>
      </c>
      <c r="N15" s="115">
        <v>0.13101815311760068</v>
      </c>
    </row>
    <row r="16" spans="1:19" ht="13.5" thickBot="1" x14ac:dyDescent="0.25">
      <c r="A16" s="33" t="s">
        <v>12</v>
      </c>
      <c r="B16" s="34">
        <v>10092</v>
      </c>
      <c r="C16" s="34">
        <v>9749311.7847430389</v>
      </c>
      <c r="D16" s="35">
        <v>6921</v>
      </c>
      <c r="E16" s="20"/>
      <c r="F16" s="60" t="s">
        <v>12</v>
      </c>
      <c r="G16" s="109">
        <v>11406</v>
      </c>
      <c r="H16" s="109">
        <v>9960717.9078047872</v>
      </c>
      <c r="I16" s="110">
        <v>7548</v>
      </c>
      <c r="K16" s="9" t="s">
        <v>12</v>
      </c>
      <c r="L16" s="116">
        <v>-0.11520252498684902</v>
      </c>
      <c r="M16" s="116">
        <v>-2.1223984557990461E-2</v>
      </c>
      <c r="N16" s="117">
        <v>-8.3068362480127167E-2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15127</v>
      </c>
      <c r="C18" s="89">
        <v>15294767.742862493</v>
      </c>
      <c r="D18" s="89">
        <v>10165</v>
      </c>
      <c r="E18" s="20"/>
      <c r="F18" s="65" t="s">
        <v>13</v>
      </c>
      <c r="G18" s="66">
        <v>14276</v>
      </c>
      <c r="H18" s="66">
        <v>15563499.950728118</v>
      </c>
      <c r="I18" s="67">
        <v>9723</v>
      </c>
      <c r="K18" s="107" t="s">
        <v>13</v>
      </c>
      <c r="L18" s="108">
        <v>5.9610535163911349E-2</v>
      </c>
      <c r="M18" s="108">
        <v>-1.7266823575442181E-2</v>
      </c>
      <c r="N18" s="120">
        <v>4.5459220405224654E-2</v>
      </c>
    </row>
    <row r="19" spans="1:19" ht="13.5" thickBot="1" x14ac:dyDescent="0.25">
      <c r="A19" s="38" t="s">
        <v>14</v>
      </c>
      <c r="B19" s="30">
        <v>959</v>
      </c>
      <c r="C19" s="30">
        <v>1545900.0298410032</v>
      </c>
      <c r="D19" s="31">
        <v>442</v>
      </c>
      <c r="E19" s="20"/>
      <c r="F19" s="68" t="s">
        <v>14</v>
      </c>
      <c r="G19" s="57">
        <v>664</v>
      </c>
      <c r="H19" s="57">
        <v>1212308.2400500488</v>
      </c>
      <c r="I19" s="58">
        <v>265</v>
      </c>
      <c r="K19" s="10" t="s">
        <v>14</v>
      </c>
      <c r="L19" s="154">
        <v>0.44427710843373491</v>
      </c>
      <c r="M19" s="154">
        <v>0.27517076826697351</v>
      </c>
      <c r="N19" s="155">
        <v>0.66792452830188687</v>
      </c>
    </row>
    <row r="20" spans="1:19" ht="13.5" thickBot="1" x14ac:dyDescent="0.25">
      <c r="A20" s="39" t="s">
        <v>15</v>
      </c>
      <c r="B20" s="30">
        <v>1247</v>
      </c>
      <c r="C20" s="30">
        <v>1054735.81</v>
      </c>
      <c r="D20" s="31">
        <v>970</v>
      </c>
      <c r="E20" s="20"/>
      <c r="F20" s="68" t="s">
        <v>15</v>
      </c>
      <c r="G20" s="57">
        <v>1109</v>
      </c>
      <c r="H20" s="57">
        <v>1108093.48</v>
      </c>
      <c r="I20" s="58">
        <v>893</v>
      </c>
      <c r="K20" s="11" t="s">
        <v>15</v>
      </c>
      <c r="L20" s="154">
        <v>0.12443642921550957</v>
      </c>
      <c r="M20" s="154">
        <v>-4.8152679320881742E-2</v>
      </c>
      <c r="N20" s="155">
        <v>8.6226203807390878E-2</v>
      </c>
    </row>
    <row r="21" spans="1:19" ht="13.5" thickBot="1" x14ac:dyDescent="0.25">
      <c r="A21" s="40" t="s">
        <v>16</v>
      </c>
      <c r="B21" s="34">
        <v>12921</v>
      </c>
      <c r="C21" s="34">
        <v>12694131.903021488</v>
      </c>
      <c r="D21" s="35">
        <v>8753</v>
      </c>
      <c r="E21" s="20"/>
      <c r="F21" s="69" t="s">
        <v>16</v>
      </c>
      <c r="G21" s="61">
        <v>12503</v>
      </c>
      <c r="H21" s="61">
        <v>13243098.230678068</v>
      </c>
      <c r="I21" s="62">
        <v>8565</v>
      </c>
      <c r="K21" s="12" t="s">
        <v>16</v>
      </c>
      <c r="L21" s="156">
        <v>3.3431976325681845E-2</v>
      </c>
      <c r="M21" s="156">
        <v>-4.1453013342820477E-2</v>
      </c>
      <c r="N21" s="157">
        <v>2.1949795680093365E-2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4834</v>
      </c>
      <c r="C23" s="85">
        <v>5246126.1751495358</v>
      </c>
      <c r="D23" s="85">
        <v>3308</v>
      </c>
      <c r="E23" s="20"/>
      <c r="F23" s="54" t="s">
        <v>17</v>
      </c>
      <c r="G23" s="51">
        <v>4645</v>
      </c>
      <c r="H23" s="51">
        <v>5834911.9867666224</v>
      </c>
      <c r="I23" s="55">
        <v>2741</v>
      </c>
      <c r="K23" s="101" t="s">
        <v>17</v>
      </c>
      <c r="L23" s="99">
        <v>4.0688912809472511E-2</v>
      </c>
      <c r="M23" s="99">
        <v>-0.10090740236569673</v>
      </c>
      <c r="N23" s="99">
        <v>0.20685881065304623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4834</v>
      </c>
      <c r="C24" s="34">
        <v>5246126.1751495358</v>
      </c>
      <c r="D24" s="35">
        <v>3308</v>
      </c>
      <c r="E24" s="20"/>
      <c r="F24" s="71" t="s">
        <v>18</v>
      </c>
      <c r="G24" s="61">
        <v>4645</v>
      </c>
      <c r="H24" s="61">
        <v>5834911.9867666224</v>
      </c>
      <c r="I24" s="62">
        <v>2741</v>
      </c>
      <c r="K24" s="13" t="s">
        <v>18</v>
      </c>
      <c r="L24" s="104">
        <v>4.0688912809472511E-2</v>
      </c>
      <c r="M24" s="104">
        <v>-0.10090740236569673</v>
      </c>
      <c r="N24" s="105">
        <v>0.20685881065304623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2642</v>
      </c>
      <c r="C26" s="85">
        <v>1265309.3749789237</v>
      </c>
      <c r="D26" s="85">
        <v>2384</v>
      </c>
      <c r="E26" s="20"/>
      <c r="F26" s="50" t="s">
        <v>19</v>
      </c>
      <c r="G26" s="51">
        <v>2960</v>
      </c>
      <c r="H26" s="51">
        <v>1484083.4766957173</v>
      </c>
      <c r="I26" s="55">
        <v>2791</v>
      </c>
      <c r="K26" s="98" t="s">
        <v>19</v>
      </c>
      <c r="L26" s="99">
        <v>-0.10743243243243239</v>
      </c>
      <c r="M26" s="99">
        <v>-0.14741360924244629</v>
      </c>
      <c r="N26" s="99">
        <v>-0.14582586886420634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2642</v>
      </c>
      <c r="C27" s="34">
        <v>1265309.3749789237</v>
      </c>
      <c r="D27" s="35">
        <v>2384</v>
      </c>
      <c r="E27" s="20"/>
      <c r="F27" s="72" t="s">
        <v>20</v>
      </c>
      <c r="G27" s="61">
        <v>2960</v>
      </c>
      <c r="H27" s="61">
        <v>1484083.4766957173</v>
      </c>
      <c r="I27" s="62">
        <v>2791</v>
      </c>
      <c r="K27" s="14" t="s">
        <v>20</v>
      </c>
      <c r="L27" s="104">
        <v>-0.10743243243243239</v>
      </c>
      <c r="M27" s="104">
        <v>-0.14741360924244629</v>
      </c>
      <c r="N27" s="105">
        <v>-0.14582586886420634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13765</v>
      </c>
      <c r="C29" s="85">
        <v>8064513.6255841451</v>
      </c>
      <c r="D29" s="85">
        <v>10925</v>
      </c>
      <c r="E29" s="20"/>
      <c r="F29" s="50" t="s">
        <v>21</v>
      </c>
      <c r="G29" s="51">
        <v>14257</v>
      </c>
      <c r="H29" s="51">
        <v>7947589.5514374599</v>
      </c>
      <c r="I29" s="55">
        <v>10790</v>
      </c>
      <c r="K29" s="98" t="s">
        <v>21</v>
      </c>
      <c r="L29" s="99">
        <v>-3.4509363821280781E-2</v>
      </c>
      <c r="M29" s="99">
        <v>1.471189137158424E-2</v>
      </c>
      <c r="N29" s="99">
        <v>1.2511584800741327E-2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6170</v>
      </c>
      <c r="C30" s="30">
        <v>3704314.9548102953</v>
      </c>
      <c r="D30" s="31">
        <v>4965</v>
      </c>
      <c r="E30" s="20"/>
      <c r="F30" s="73" t="s">
        <v>22</v>
      </c>
      <c r="G30" s="57">
        <v>6397</v>
      </c>
      <c r="H30" s="57">
        <v>3882670.2542961286</v>
      </c>
      <c r="I30" s="58">
        <v>4770</v>
      </c>
      <c r="K30" s="15" t="s">
        <v>22</v>
      </c>
      <c r="L30" s="102">
        <v>-3.5485383773643853E-2</v>
      </c>
      <c r="M30" s="102">
        <v>-4.5936246913702128E-2</v>
      </c>
      <c r="N30" s="103">
        <v>4.088050314465419E-2</v>
      </c>
    </row>
    <row r="31" spans="1:19" ht="13.5" thickBot="1" x14ac:dyDescent="0.25">
      <c r="A31" s="94" t="s">
        <v>23</v>
      </c>
      <c r="B31" s="34">
        <v>7595</v>
      </c>
      <c r="C31" s="34">
        <v>4360198.6707738498</v>
      </c>
      <c r="D31" s="35">
        <v>5960</v>
      </c>
      <c r="E31" s="20"/>
      <c r="F31" s="73" t="s">
        <v>23</v>
      </c>
      <c r="G31" s="74">
        <v>7860</v>
      </c>
      <c r="H31" s="74">
        <v>4064919.2971413317</v>
      </c>
      <c r="I31" s="75">
        <v>6020</v>
      </c>
      <c r="K31" s="16" t="s">
        <v>23</v>
      </c>
      <c r="L31" s="104">
        <v>-3.371501272264632E-2</v>
      </c>
      <c r="M31" s="104">
        <v>7.2640894455192395E-2</v>
      </c>
      <c r="N31" s="105">
        <v>-9.966777408637828E-3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10394</v>
      </c>
      <c r="C33" s="85">
        <v>8381455.1402946413</v>
      </c>
      <c r="D33" s="85">
        <v>7837</v>
      </c>
      <c r="E33" s="20"/>
      <c r="F33" s="54" t="s">
        <v>24</v>
      </c>
      <c r="G33" s="51">
        <v>8607</v>
      </c>
      <c r="H33" s="51">
        <v>7939429.6779579446</v>
      </c>
      <c r="I33" s="55">
        <v>6035</v>
      </c>
      <c r="K33" s="101" t="s">
        <v>24</v>
      </c>
      <c r="L33" s="99">
        <v>0.20762170326478446</v>
      </c>
      <c r="M33" s="99">
        <v>5.5674712198016119E-2</v>
      </c>
      <c r="N33" s="99">
        <v>0.29859154929577469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10394</v>
      </c>
      <c r="C34" s="34">
        <v>8381455.1402946413</v>
      </c>
      <c r="D34" s="35">
        <v>7837</v>
      </c>
      <c r="E34" s="20"/>
      <c r="F34" s="71" t="s">
        <v>25</v>
      </c>
      <c r="G34" s="61">
        <v>8607</v>
      </c>
      <c r="H34" s="61">
        <v>7939429.6779579446</v>
      </c>
      <c r="I34" s="62">
        <v>6035</v>
      </c>
      <c r="K34" s="13" t="s">
        <v>25</v>
      </c>
      <c r="L34" s="104">
        <v>0.20762170326478446</v>
      </c>
      <c r="M34" s="104">
        <v>5.5674712198016119E-2</v>
      </c>
      <c r="N34" s="105">
        <v>0.29859154929577469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12428</v>
      </c>
      <c r="C36" s="85">
        <v>13248482.794003379</v>
      </c>
      <c r="D36" s="85">
        <v>9123</v>
      </c>
      <c r="E36" s="20"/>
      <c r="F36" s="50" t="s">
        <v>26</v>
      </c>
      <c r="G36" s="51">
        <v>12862</v>
      </c>
      <c r="H36" s="51">
        <v>13629347.559005905</v>
      </c>
      <c r="I36" s="55">
        <v>8879</v>
      </c>
      <c r="K36" s="98" t="s">
        <v>26</v>
      </c>
      <c r="L36" s="99">
        <v>-3.3742808272430369E-2</v>
      </c>
      <c r="M36" s="99">
        <v>-2.7944460536620586E-2</v>
      </c>
      <c r="N36" s="114">
        <v>2.7480572136501902E-2</v>
      </c>
    </row>
    <row r="37" spans="1:19" ht="13.5" thickBot="1" x14ac:dyDescent="0.25">
      <c r="A37" s="38" t="s">
        <v>27</v>
      </c>
      <c r="B37" s="30">
        <v>1026</v>
      </c>
      <c r="C37" s="30">
        <v>1193365.9047288992</v>
      </c>
      <c r="D37" s="30">
        <v>627</v>
      </c>
      <c r="E37" s="20"/>
      <c r="F37" s="73" t="s">
        <v>27</v>
      </c>
      <c r="G37" s="79">
        <v>1332</v>
      </c>
      <c r="H37" s="79">
        <v>1526656.5597221868</v>
      </c>
      <c r="I37" s="80">
        <v>837</v>
      </c>
      <c r="K37" s="10" t="s">
        <v>27</v>
      </c>
      <c r="L37" s="102">
        <v>-0.22972972972972971</v>
      </c>
      <c r="M37" s="102">
        <v>-0.2183141014072858</v>
      </c>
      <c r="N37" s="103">
        <v>-0.25089605734767029</v>
      </c>
    </row>
    <row r="38" spans="1:19" ht="13.5" thickBot="1" x14ac:dyDescent="0.25">
      <c r="A38" s="39" t="s">
        <v>28</v>
      </c>
      <c r="B38" s="30">
        <v>1330</v>
      </c>
      <c r="C38" s="30">
        <v>1749830.7710760499</v>
      </c>
      <c r="D38" s="30">
        <v>704</v>
      </c>
      <c r="E38" s="20"/>
      <c r="F38" s="68" t="s">
        <v>28</v>
      </c>
      <c r="G38" s="79">
        <v>1131</v>
      </c>
      <c r="H38" s="79">
        <v>1718686.2177756692</v>
      </c>
      <c r="I38" s="80">
        <v>482</v>
      </c>
      <c r="K38" s="11" t="s">
        <v>28</v>
      </c>
      <c r="L38" s="113">
        <v>0.17595048629531385</v>
      </c>
      <c r="M38" s="113">
        <v>1.812113984406527E-2</v>
      </c>
      <c r="N38" s="115">
        <v>0.46058091286307046</v>
      </c>
    </row>
    <row r="39" spans="1:19" ht="13.5" thickBot="1" x14ac:dyDescent="0.25">
      <c r="A39" s="39" t="s">
        <v>29</v>
      </c>
      <c r="B39" s="30">
        <v>989</v>
      </c>
      <c r="C39" s="30">
        <v>1051917.4301420208</v>
      </c>
      <c r="D39" s="30">
        <v>717</v>
      </c>
      <c r="E39" s="20"/>
      <c r="F39" s="68" t="s">
        <v>29</v>
      </c>
      <c r="G39" s="79">
        <v>956</v>
      </c>
      <c r="H39" s="79">
        <v>1234118.5446597668</v>
      </c>
      <c r="I39" s="80">
        <v>586</v>
      </c>
      <c r="K39" s="11" t="s">
        <v>29</v>
      </c>
      <c r="L39" s="113">
        <v>3.4518828451882921E-2</v>
      </c>
      <c r="M39" s="113">
        <v>-0.14763663936998606</v>
      </c>
      <c r="N39" s="115">
        <v>0.22354948805460761</v>
      </c>
    </row>
    <row r="40" spans="1:19" ht="13.5" thickBot="1" x14ac:dyDescent="0.25">
      <c r="A40" s="39" t="s">
        <v>30</v>
      </c>
      <c r="B40" s="30">
        <v>5500</v>
      </c>
      <c r="C40" s="30">
        <v>5829667.3430867307</v>
      </c>
      <c r="D40" s="30">
        <v>4229</v>
      </c>
      <c r="E40" s="20"/>
      <c r="F40" s="68" t="s">
        <v>30</v>
      </c>
      <c r="G40" s="79">
        <v>6560</v>
      </c>
      <c r="H40" s="79">
        <v>6182078.2248154366</v>
      </c>
      <c r="I40" s="80">
        <v>4762</v>
      </c>
      <c r="K40" s="11" t="s">
        <v>30</v>
      </c>
      <c r="L40" s="113">
        <v>-0.16158536585365857</v>
      </c>
      <c r="M40" s="113">
        <v>-5.7005244662562848E-2</v>
      </c>
      <c r="N40" s="115">
        <v>-0.11192776144477112</v>
      </c>
    </row>
    <row r="41" spans="1:19" ht="13.5" thickBot="1" x14ac:dyDescent="0.25">
      <c r="A41" s="40" t="s">
        <v>31</v>
      </c>
      <c r="B41" s="34">
        <v>3583</v>
      </c>
      <c r="C41" s="34">
        <v>3423701.3449696791</v>
      </c>
      <c r="D41" s="35">
        <v>2846</v>
      </c>
      <c r="E41" s="20"/>
      <c r="F41" s="69" t="s">
        <v>31</v>
      </c>
      <c r="G41" s="79">
        <v>2883</v>
      </c>
      <c r="H41" s="79">
        <v>2967808.0120328441</v>
      </c>
      <c r="I41" s="80">
        <v>2212</v>
      </c>
      <c r="K41" s="12" t="s">
        <v>31</v>
      </c>
      <c r="L41" s="118">
        <v>0.24280263614290676</v>
      </c>
      <c r="M41" s="118">
        <v>0.15361281157286322</v>
      </c>
      <c r="N41" s="119">
        <v>0.28661844484629295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24892</v>
      </c>
      <c r="C43" s="85">
        <v>18985333.303144746</v>
      </c>
      <c r="D43" s="85">
        <v>17239</v>
      </c>
      <c r="E43" s="20"/>
      <c r="F43" s="50" t="s">
        <v>32</v>
      </c>
      <c r="G43" s="51">
        <v>22027</v>
      </c>
      <c r="H43" s="51">
        <v>21032840.256685257</v>
      </c>
      <c r="I43" s="55">
        <v>16666</v>
      </c>
      <c r="K43" s="98" t="s">
        <v>32</v>
      </c>
      <c r="L43" s="99">
        <v>0.13006764425477813</v>
      </c>
      <c r="M43" s="99">
        <v>-9.7348096051350641E-2</v>
      </c>
      <c r="N43" s="99">
        <v>3.4381375255010171E-2</v>
      </c>
    </row>
    <row r="44" spans="1:19" ht="13.5" thickBot="1" x14ac:dyDescent="0.25">
      <c r="A44" s="38" t="s">
        <v>33</v>
      </c>
      <c r="B44" s="30">
        <v>1061</v>
      </c>
      <c r="C44" s="30">
        <v>701061.28499999992</v>
      </c>
      <c r="D44" s="31">
        <v>907</v>
      </c>
      <c r="E44" s="20"/>
      <c r="F44" s="76" t="s">
        <v>33</v>
      </c>
      <c r="G44" s="57">
        <v>912</v>
      </c>
      <c r="H44" s="57">
        <v>718734.34660000005</v>
      </c>
      <c r="I44" s="58">
        <v>816</v>
      </c>
      <c r="K44" s="10" t="s">
        <v>33</v>
      </c>
      <c r="L44" s="152">
        <v>0.16337719298245612</v>
      </c>
      <c r="M44" s="152">
        <v>-2.4589142961656485E-2</v>
      </c>
      <c r="N44" s="153">
        <v>0.1115196078431373</v>
      </c>
    </row>
    <row r="45" spans="1:19" ht="13.5" thickBot="1" x14ac:dyDescent="0.25">
      <c r="A45" s="39" t="s">
        <v>34</v>
      </c>
      <c r="B45" s="30">
        <v>3362</v>
      </c>
      <c r="C45" s="30">
        <v>2883491.0685317307</v>
      </c>
      <c r="D45" s="31">
        <v>2526</v>
      </c>
      <c r="E45" s="20"/>
      <c r="F45" s="77" t="s">
        <v>34</v>
      </c>
      <c r="G45" s="57">
        <v>3507</v>
      </c>
      <c r="H45" s="57">
        <v>4367226.0369469905</v>
      </c>
      <c r="I45" s="58">
        <v>2550</v>
      </c>
      <c r="K45" s="11" t="s">
        <v>34</v>
      </c>
      <c r="L45" s="154">
        <v>-4.1345879669232977E-2</v>
      </c>
      <c r="M45" s="154">
        <v>-0.3397431128736581</v>
      </c>
      <c r="N45" s="155">
        <v>-9.4117647058823417E-3</v>
      </c>
    </row>
    <row r="46" spans="1:19" ht="13.5" thickBot="1" x14ac:dyDescent="0.25">
      <c r="A46" s="39" t="s">
        <v>35</v>
      </c>
      <c r="B46" s="30">
        <v>1123</v>
      </c>
      <c r="C46" s="30">
        <v>753893.10009180102</v>
      </c>
      <c r="D46" s="31">
        <v>886</v>
      </c>
      <c r="E46" s="20"/>
      <c r="F46" s="77" t="s">
        <v>35</v>
      </c>
      <c r="G46" s="57">
        <v>1086</v>
      </c>
      <c r="H46" s="57">
        <v>823621.95480550802</v>
      </c>
      <c r="I46" s="58">
        <v>876</v>
      </c>
      <c r="K46" s="11" t="s">
        <v>35</v>
      </c>
      <c r="L46" s="154">
        <v>3.4069981583793707E-2</v>
      </c>
      <c r="M46" s="154">
        <v>-8.4661238456389731E-2</v>
      </c>
      <c r="N46" s="155">
        <v>1.1415525114155223E-2</v>
      </c>
    </row>
    <row r="47" spans="1:19" ht="13.5" thickBot="1" x14ac:dyDescent="0.25">
      <c r="A47" s="39" t="s">
        <v>36</v>
      </c>
      <c r="B47" s="30">
        <v>8068</v>
      </c>
      <c r="C47" s="30">
        <v>4995975.7969203657</v>
      </c>
      <c r="D47" s="31">
        <v>4695</v>
      </c>
      <c r="E47" s="20"/>
      <c r="F47" s="77" t="s">
        <v>36</v>
      </c>
      <c r="G47" s="57">
        <v>4726</v>
      </c>
      <c r="H47" s="57">
        <v>4808959.7116062362</v>
      </c>
      <c r="I47" s="58">
        <v>3767</v>
      </c>
      <c r="K47" s="11" t="s">
        <v>36</v>
      </c>
      <c r="L47" s="154">
        <v>0.70715192551840889</v>
      </c>
      <c r="M47" s="154">
        <v>3.8889093801882657E-2</v>
      </c>
      <c r="N47" s="155">
        <v>0.24634988054154494</v>
      </c>
    </row>
    <row r="48" spans="1:19" ht="13.5" thickBot="1" x14ac:dyDescent="0.25">
      <c r="A48" s="39" t="s">
        <v>37</v>
      </c>
      <c r="B48" s="30">
        <v>1339</v>
      </c>
      <c r="C48" s="30">
        <v>1387783.211452581</v>
      </c>
      <c r="D48" s="31">
        <v>800</v>
      </c>
      <c r="E48" s="20"/>
      <c r="F48" s="77" t="s">
        <v>37</v>
      </c>
      <c r="G48" s="57">
        <v>1537</v>
      </c>
      <c r="H48" s="57">
        <v>1619099.4592141339</v>
      </c>
      <c r="I48" s="58">
        <v>882</v>
      </c>
      <c r="K48" s="11" t="s">
        <v>37</v>
      </c>
      <c r="L48" s="154">
        <v>-0.12882238126219914</v>
      </c>
      <c r="M48" s="154">
        <v>-0.14286722563283882</v>
      </c>
      <c r="N48" s="155">
        <v>-9.2970521541950069E-2</v>
      </c>
    </row>
    <row r="49" spans="1:19" ht="13.5" thickBot="1" x14ac:dyDescent="0.25">
      <c r="A49" s="39" t="s">
        <v>38</v>
      </c>
      <c r="B49" s="30">
        <v>1911</v>
      </c>
      <c r="C49" s="30">
        <v>1433329.357687949</v>
      </c>
      <c r="D49" s="31">
        <v>1595</v>
      </c>
      <c r="E49" s="20"/>
      <c r="F49" s="77" t="s">
        <v>38</v>
      </c>
      <c r="G49" s="57">
        <v>2491</v>
      </c>
      <c r="H49" s="57">
        <v>1656699.961510764</v>
      </c>
      <c r="I49" s="58">
        <v>2178</v>
      </c>
      <c r="K49" s="11" t="s">
        <v>38</v>
      </c>
      <c r="L49" s="154">
        <v>-0.23283821758329992</v>
      </c>
      <c r="M49" s="154">
        <v>-0.13482864067861799</v>
      </c>
      <c r="N49" s="155">
        <v>-0.26767676767676762</v>
      </c>
    </row>
    <row r="50" spans="1:19" ht="13.5" thickBot="1" x14ac:dyDescent="0.25">
      <c r="A50" s="39" t="s">
        <v>39</v>
      </c>
      <c r="B50" s="30">
        <v>488</v>
      </c>
      <c r="C50" s="30">
        <v>854763.25866357295</v>
      </c>
      <c r="D50" s="31">
        <v>274</v>
      </c>
      <c r="E50" s="20"/>
      <c r="F50" s="77" t="s">
        <v>39</v>
      </c>
      <c r="G50" s="57">
        <v>501</v>
      </c>
      <c r="H50" s="57">
        <v>757416.32024511113</v>
      </c>
      <c r="I50" s="58">
        <v>287</v>
      </c>
      <c r="K50" s="11" t="s">
        <v>39</v>
      </c>
      <c r="L50" s="154">
        <v>-2.5948103792415189E-2</v>
      </c>
      <c r="M50" s="154">
        <v>0.12852500773545383</v>
      </c>
      <c r="N50" s="155">
        <v>-4.5296167247386721E-2</v>
      </c>
    </row>
    <row r="51" spans="1:19" ht="13.5" thickBot="1" x14ac:dyDescent="0.25">
      <c r="A51" s="39" t="s">
        <v>40</v>
      </c>
      <c r="B51" s="30">
        <v>6451</v>
      </c>
      <c r="C51" s="30">
        <v>5030605.9847967485</v>
      </c>
      <c r="D51" s="31">
        <v>4723</v>
      </c>
      <c r="E51" s="20"/>
      <c r="F51" s="77" t="s">
        <v>40</v>
      </c>
      <c r="G51" s="57">
        <v>6094</v>
      </c>
      <c r="H51" s="57">
        <v>5279195.4057565127</v>
      </c>
      <c r="I51" s="58">
        <v>4341</v>
      </c>
      <c r="K51" s="11" t="s">
        <v>40</v>
      </c>
      <c r="L51" s="154">
        <v>5.8582212011814905E-2</v>
      </c>
      <c r="M51" s="154">
        <v>-4.7088505321984941E-2</v>
      </c>
      <c r="N51" s="155">
        <v>8.7998157106657482E-2</v>
      </c>
    </row>
    <row r="52" spans="1:19" ht="13.5" thickBot="1" x14ac:dyDescent="0.25">
      <c r="A52" s="40" t="s">
        <v>41</v>
      </c>
      <c r="B52" s="34">
        <v>1089</v>
      </c>
      <c r="C52" s="34">
        <v>944430.24</v>
      </c>
      <c r="D52" s="35">
        <v>833</v>
      </c>
      <c r="E52" s="20"/>
      <c r="F52" s="78" t="s">
        <v>41</v>
      </c>
      <c r="G52" s="61">
        <v>1173</v>
      </c>
      <c r="H52" s="61">
        <v>1001887.06</v>
      </c>
      <c r="I52" s="62">
        <v>969</v>
      </c>
      <c r="K52" s="12" t="s">
        <v>41</v>
      </c>
      <c r="L52" s="156">
        <v>-7.1611253196930957E-2</v>
      </c>
      <c r="M52" s="156">
        <v>-5.7348599751353313E-2</v>
      </c>
      <c r="N52" s="157">
        <v>-0.14035087719298245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70359</v>
      </c>
      <c r="C54" s="85">
        <v>78061397.670882598</v>
      </c>
      <c r="D54" s="85">
        <v>48752</v>
      </c>
      <c r="E54" s="20"/>
      <c r="F54" s="50" t="s">
        <v>42</v>
      </c>
      <c r="G54" s="51">
        <v>66477</v>
      </c>
      <c r="H54" s="51">
        <v>81385235.008834541</v>
      </c>
      <c r="I54" s="55">
        <v>42147</v>
      </c>
      <c r="K54" s="98" t="s">
        <v>42</v>
      </c>
      <c r="L54" s="99">
        <v>5.8396137009792959E-2</v>
      </c>
      <c r="M54" s="99">
        <v>-4.0840790563437368E-2</v>
      </c>
      <c r="N54" s="99">
        <v>0.15671340783448406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56574</v>
      </c>
      <c r="C55" s="30">
        <v>63023949.246054471</v>
      </c>
      <c r="D55" s="31">
        <v>39572</v>
      </c>
      <c r="E55" s="20"/>
      <c r="F55" s="73" t="s">
        <v>43</v>
      </c>
      <c r="G55" s="57">
        <v>54103</v>
      </c>
      <c r="H55" s="57">
        <v>67300872.553888425</v>
      </c>
      <c r="I55" s="58">
        <v>34533</v>
      </c>
      <c r="K55" s="10" t="s">
        <v>43</v>
      </c>
      <c r="L55" s="102">
        <v>4.5672143873722426E-2</v>
      </c>
      <c r="M55" s="102">
        <v>-6.3549299519250368E-2</v>
      </c>
      <c r="N55" s="103">
        <v>0.14591839689572295</v>
      </c>
    </row>
    <row r="56" spans="1:19" ht="13.5" thickBot="1" x14ac:dyDescent="0.25">
      <c r="A56" s="39" t="s">
        <v>44</v>
      </c>
      <c r="B56" s="30">
        <v>3404</v>
      </c>
      <c r="C56" s="30">
        <v>3724494.5291044768</v>
      </c>
      <c r="D56" s="31">
        <v>2292</v>
      </c>
      <c r="E56" s="20"/>
      <c r="F56" s="68" t="s">
        <v>44</v>
      </c>
      <c r="G56" s="79">
        <v>3250</v>
      </c>
      <c r="H56" s="79">
        <v>3360162.5238086665</v>
      </c>
      <c r="I56" s="80">
        <v>2160</v>
      </c>
      <c r="K56" s="11" t="s">
        <v>44</v>
      </c>
      <c r="L56" s="102">
        <v>4.7384615384615358E-2</v>
      </c>
      <c r="M56" s="102">
        <v>0.10842689980449172</v>
      </c>
      <c r="N56" s="103">
        <v>6.1111111111111116E-2</v>
      </c>
    </row>
    <row r="57" spans="1:19" ht="13.5" thickBot="1" x14ac:dyDescent="0.25">
      <c r="A57" s="39" t="s">
        <v>45</v>
      </c>
      <c r="B57" s="30">
        <v>2093</v>
      </c>
      <c r="C57" s="30">
        <v>2669145.1195750711</v>
      </c>
      <c r="D57" s="31">
        <v>1053</v>
      </c>
      <c r="E57" s="20"/>
      <c r="F57" s="68" t="s">
        <v>45</v>
      </c>
      <c r="G57" s="79">
        <v>2172</v>
      </c>
      <c r="H57" s="79">
        <v>2657142.949475762</v>
      </c>
      <c r="I57" s="80">
        <v>1027</v>
      </c>
      <c r="K57" s="11" t="s">
        <v>45</v>
      </c>
      <c r="L57" s="102">
        <v>-3.6372007366482495E-2</v>
      </c>
      <c r="M57" s="102">
        <v>4.5169455793401259E-3</v>
      </c>
      <c r="N57" s="103">
        <v>2.5316455696202445E-2</v>
      </c>
    </row>
    <row r="58" spans="1:19" ht="13.5" thickBot="1" x14ac:dyDescent="0.25">
      <c r="A58" s="40" t="s">
        <v>46</v>
      </c>
      <c r="B58" s="34">
        <v>8288</v>
      </c>
      <c r="C58" s="34">
        <v>8643808.7761485912</v>
      </c>
      <c r="D58" s="35">
        <v>5835</v>
      </c>
      <c r="E58" s="20"/>
      <c r="F58" s="69" t="s">
        <v>46</v>
      </c>
      <c r="G58" s="74">
        <v>6952</v>
      </c>
      <c r="H58" s="74">
        <v>8067056.9816616727</v>
      </c>
      <c r="I58" s="75">
        <v>4427</v>
      </c>
      <c r="K58" s="12" t="s">
        <v>46</v>
      </c>
      <c r="L58" s="104">
        <v>0.19217491369390105</v>
      </c>
      <c r="M58" s="104">
        <v>7.1494696987763007E-2</v>
      </c>
      <c r="N58" s="105">
        <v>0.3180483397334537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35436</v>
      </c>
      <c r="C60" s="85">
        <v>27272049.752518721</v>
      </c>
      <c r="D60" s="85">
        <v>27091</v>
      </c>
      <c r="E60" s="20"/>
      <c r="F60" s="50" t="s">
        <v>47</v>
      </c>
      <c r="G60" s="51">
        <v>35444</v>
      </c>
      <c r="H60" s="51">
        <v>27744791.29039561</v>
      </c>
      <c r="I60" s="55">
        <v>25985</v>
      </c>
      <c r="K60" s="98" t="s">
        <v>47</v>
      </c>
      <c r="L60" s="99">
        <v>-2.257081593499688E-4</v>
      </c>
      <c r="M60" s="99">
        <v>-1.7038929322944263E-2</v>
      </c>
      <c r="N60" s="99">
        <v>4.2563017125264668E-2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5173</v>
      </c>
      <c r="C61" s="30">
        <v>4240739.8393289996</v>
      </c>
      <c r="D61" s="31">
        <v>4285</v>
      </c>
      <c r="E61" s="20"/>
      <c r="F61" s="73" t="s">
        <v>48</v>
      </c>
      <c r="G61" s="57">
        <v>4821</v>
      </c>
      <c r="H61" s="57">
        <v>3851124.9364159494</v>
      </c>
      <c r="I61" s="58">
        <v>3622</v>
      </c>
      <c r="K61" s="10" t="s">
        <v>48</v>
      </c>
      <c r="L61" s="102">
        <v>7.3013897531632344E-2</v>
      </c>
      <c r="M61" s="102">
        <v>0.10116911534831829</v>
      </c>
      <c r="N61" s="103">
        <v>0.1830480397570402</v>
      </c>
    </row>
    <row r="62" spans="1:19" ht="13.5" thickBot="1" x14ac:dyDescent="0.25">
      <c r="A62" s="39" t="s">
        <v>49</v>
      </c>
      <c r="B62" s="30">
        <v>2901</v>
      </c>
      <c r="C62" s="30">
        <v>3690693.0795313264</v>
      </c>
      <c r="D62" s="31">
        <v>1359</v>
      </c>
      <c r="E62" s="20"/>
      <c r="F62" s="68" t="s">
        <v>49</v>
      </c>
      <c r="G62" s="79">
        <v>3902</v>
      </c>
      <c r="H62" s="79">
        <v>4930182.1770266807</v>
      </c>
      <c r="I62" s="80">
        <v>1905</v>
      </c>
      <c r="K62" s="11" t="s">
        <v>49</v>
      </c>
      <c r="L62" s="102">
        <v>-0.2565351101998975</v>
      </c>
      <c r="M62" s="102">
        <v>-0.25140837660544046</v>
      </c>
      <c r="N62" s="103">
        <v>-0.28661417322834648</v>
      </c>
    </row>
    <row r="63" spans="1:19" ht="13.5" thickBot="1" x14ac:dyDescent="0.25">
      <c r="A63" s="40" t="s">
        <v>50</v>
      </c>
      <c r="B63" s="34">
        <v>27362</v>
      </c>
      <c r="C63" s="34">
        <v>19340616.833658397</v>
      </c>
      <c r="D63" s="35">
        <v>21447</v>
      </c>
      <c r="E63" s="20"/>
      <c r="F63" s="69" t="s">
        <v>50</v>
      </c>
      <c r="G63" s="74">
        <v>26721</v>
      </c>
      <c r="H63" s="74">
        <v>18963484.17695298</v>
      </c>
      <c r="I63" s="75">
        <v>20458</v>
      </c>
      <c r="K63" s="12" t="s">
        <v>50</v>
      </c>
      <c r="L63" s="104">
        <v>2.3988623180270174E-2</v>
      </c>
      <c r="M63" s="104">
        <v>1.9887308323001118E-2</v>
      </c>
      <c r="N63" s="105">
        <v>4.8342946524587038E-2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1943</v>
      </c>
      <c r="C65" s="85">
        <v>1809235.085572216</v>
      </c>
      <c r="D65" s="85">
        <v>1081</v>
      </c>
      <c r="E65" s="20"/>
      <c r="F65" s="50" t="s">
        <v>51</v>
      </c>
      <c r="G65" s="51">
        <v>1949</v>
      </c>
      <c r="H65" s="51">
        <v>1934047.3728522249</v>
      </c>
      <c r="I65" s="55">
        <v>1244</v>
      </c>
      <c r="K65" s="98" t="s">
        <v>51</v>
      </c>
      <c r="L65" s="99">
        <v>-3.0785017957927208E-3</v>
      </c>
      <c r="M65" s="99">
        <v>-6.4534245144131419E-2</v>
      </c>
      <c r="N65" s="99">
        <v>-0.13102893890675238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1003</v>
      </c>
      <c r="C66" s="30">
        <v>991856.22552329989</v>
      </c>
      <c r="D66" s="31">
        <v>454</v>
      </c>
      <c r="E66" s="20"/>
      <c r="F66" s="73" t="s">
        <v>52</v>
      </c>
      <c r="G66" s="57">
        <v>1081</v>
      </c>
      <c r="H66" s="57">
        <v>1079432.554539785</v>
      </c>
      <c r="I66" s="58">
        <v>577</v>
      </c>
      <c r="K66" s="10" t="s">
        <v>52</v>
      </c>
      <c r="L66" s="102">
        <v>-7.2155411655874135E-2</v>
      </c>
      <c r="M66" s="102">
        <v>-8.1131821203802024E-2</v>
      </c>
      <c r="N66" s="103">
        <v>-0.21317157712305024</v>
      </c>
    </row>
    <row r="67" spans="1:19" ht="13.5" thickBot="1" x14ac:dyDescent="0.25">
      <c r="A67" s="40" t="s">
        <v>53</v>
      </c>
      <c r="B67" s="34">
        <v>940</v>
      </c>
      <c r="C67" s="34">
        <v>817378.86004891607</v>
      </c>
      <c r="D67" s="35">
        <v>627</v>
      </c>
      <c r="E67" s="20"/>
      <c r="F67" s="69" t="s">
        <v>53</v>
      </c>
      <c r="G67" s="74">
        <v>868</v>
      </c>
      <c r="H67" s="74">
        <v>854614.81831243995</v>
      </c>
      <c r="I67" s="75">
        <v>667</v>
      </c>
      <c r="K67" s="12" t="s">
        <v>53</v>
      </c>
      <c r="L67" s="104">
        <v>8.2949308755760454E-2</v>
      </c>
      <c r="M67" s="104">
        <v>-4.3570457082702685E-2</v>
      </c>
      <c r="N67" s="105">
        <v>-5.9970014992503762E-2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17559</v>
      </c>
      <c r="C69" s="85">
        <v>16639694.212526716</v>
      </c>
      <c r="D69" s="85">
        <v>11410</v>
      </c>
      <c r="E69" s="20"/>
      <c r="F69" s="50" t="s">
        <v>54</v>
      </c>
      <c r="G69" s="51">
        <v>17934</v>
      </c>
      <c r="H69" s="51">
        <v>17462507.412676312</v>
      </c>
      <c r="I69" s="55">
        <v>12005</v>
      </c>
      <c r="K69" s="98" t="s">
        <v>54</v>
      </c>
      <c r="L69" s="99">
        <v>-2.0910003345600559E-2</v>
      </c>
      <c r="M69" s="99">
        <v>-4.7118846148766824E-2</v>
      </c>
      <c r="N69" s="99">
        <v>-4.9562682215743448E-2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7686</v>
      </c>
      <c r="C70" s="30">
        <v>6323403.3138368772</v>
      </c>
      <c r="D70" s="31">
        <v>5266</v>
      </c>
      <c r="E70" s="20"/>
      <c r="F70" s="73" t="s">
        <v>55</v>
      </c>
      <c r="G70" s="57">
        <v>7276</v>
      </c>
      <c r="H70" s="57">
        <v>6113825.365068065</v>
      </c>
      <c r="I70" s="58">
        <v>5074</v>
      </c>
      <c r="K70" s="10" t="s">
        <v>55</v>
      </c>
      <c r="L70" s="102">
        <v>5.6349642660802557E-2</v>
      </c>
      <c r="M70" s="102">
        <v>3.4279348240179752E-2</v>
      </c>
      <c r="N70" s="103">
        <v>3.7839968466693019E-2</v>
      </c>
    </row>
    <row r="71" spans="1:19" ht="13.5" thickBot="1" x14ac:dyDescent="0.25">
      <c r="A71" s="39" t="s">
        <v>56</v>
      </c>
      <c r="B71" s="30">
        <v>941</v>
      </c>
      <c r="C71" s="30">
        <v>1098456.1505073071</v>
      </c>
      <c r="D71" s="31">
        <v>553</v>
      </c>
      <c r="E71" s="20"/>
      <c r="F71" s="68" t="s">
        <v>56</v>
      </c>
      <c r="G71" s="79">
        <v>895</v>
      </c>
      <c r="H71" s="79">
        <v>908652.20123647898</v>
      </c>
      <c r="I71" s="80">
        <v>537</v>
      </c>
      <c r="K71" s="11" t="s">
        <v>56</v>
      </c>
      <c r="L71" s="102">
        <v>5.1396648044692794E-2</v>
      </c>
      <c r="M71" s="102">
        <v>0.20888514770838174</v>
      </c>
      <c r="N71" s="103">
        <v>2.9795158286778367E-2</v>
      </c>
    </row>
    <row r="72" spans="1:19" ht="13.5" thickBot="1" x14ac:dyDescent="0.25">
      <c r="A72" s="39" t="s">
        <v>57</v>
      </c>
      <c r="B72" s="30">
        <v>992</v>
      </c>
      <c r="C72" s="30">
        <v>955874.13979598996</v>
      </c>
      <c r="D72" s="31">
        <v>639</v>
      </c>
      <c r="E72" s="20"/>
      <c r="F72" s="68" t="s">
        <v>57</v>
      </c>
      <c r="G72" s="79">
        <v>841</v>
      </c>
      <c r="H72" s="79">
        <v>1005909.700759549</v>
      </c>
      <c r="I72" s="80">
        <v>486</v>
      </c>
      <c r="K72" s="11" t="s">
        <v>57</v>
      </c>
      <c r="L72" s="102">
        <v>0.17954815695600468</v>
      </c>
      <c r="M72" s="102">
        <v>-4.9741602974678445E-2</v>
      </c>
      <c r="N72" s="103">
        <v>0.31481481481481488</v>
      </c>
    </row>
    <row r="73" spans="1:19" ht="13.5" thickBot="1" x14ac:dyDescent="0.25">
      <c r="A73" s="40" t="s">
        <v>58</v>
      </c>
      <c r="B73" s="34">
        <v>7940</v>
      </c>
      <c r="C73" s="34">
        <v>8261960.6083865408</v>
      </c>
      <c r="D73" s="35">
        <v>4952</v>
      </c>
      <c r="E73" s="20"/>
      <c r="F73" s="69" t="s">
        <v>58</v>
      </c>
      <c r="G73" s="74">
        <v>8922</v>
      </c>
      <c r="H73" s="74">
        <v>9434120.1456122212</v>
      </c>
      <c r="I73" s="75">
        <v>5908</v>
      </c>
      <c r="K73" s="12" t="s">
        <v>58</v>
      </c>
      <c r="L73" s="104">
        <v>-0.11006500784577444</v>
      </c>
      <c r="M73" s="104">
        <v>-0.12424683162116057</v>
      </c>
      <c r="N73" s="105">
        <v>-0.16181448882870686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46136</v>
      </c>
      <c r="C75" s="85">
        <v>50365069.57546255</v>
      </c>
      <c r="D75" s="85">
        <v>33049</v>
      </c>
      <c r="E75" s="20"/>
      <c r="F75" s="50" t="s">
        <v>59</v>
      </c>
      <c r="G75" s="51">
        <v>47564</v>
      </c>
      <c r="H75" s="51">
        <v>48261936.772481099</v>
      </c>
      <c r="I75" s="55">
        <v>31686</v>
      </c>
      <c r="K75" s="98" t="s">
        <v>59</v>
      </c>
      <c r="L75" s="99">
        <v>-3.0022706248423181E-2</v>
      </c>
      <c r="M75" s="99">
        <v>4.3577463807475292E-2</v>
      </c>
      <c r="N75" s="99">
        <v>4.3015842959035488E-2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46136</v>
      </c>
      <c r="C76" s="34">
        <v>50365069.57546255</v>
      </c>
      <c r="D76" s="35">
        <v>33049</v>
      </c>
      <c r="E76" s="20"/>
      <c r="F76" s="72" t="s">
        <v>60</v>
      </c>
      <c r="G76" s="61">
        <v>47564</v>
      </c>
      <c r="H76" s="61">
        <v>48261936.772481099</v>
      </c>
      <c r="I76" s="62">
        <v>31686</v>
      </c>
      <c r="K76" s="14" t="s">
        <v>60</v>
      </c>
      <c r="L76" s="104">
        <v>-3.0022706248423181E-2</v>
      </c>
      <c r="M76" s="104">
        <v>4.3577463807475292E-2</v>
      </c>
      <c r="N76" s="105">
        <v>4.3015842959035488E-2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27866</v>
      </c>
      <c r="C78" s="85">
        <v>20398231.27000216</v>
      </c>
      <c r="D78" s="85">
        <v>23822</v>
      </c>
      <c r="E78" s="20"/>
      <c r="F78" s="50" t="s">
        <v>61</v>
      </c>
      <c r="G78" s="51">
        <v>24607</v>
      </c>
      <c r="H78" s="51">
        <v>18968213.498511743</v>
      </c>
      <c r="I78" s="55">
        <v>20504</v>
      </c>
      <c r="K78" s="98" t="s">
        <v>61</v>
      </c>
      <c r="L78" s="99">
        <v>0.13244198805218033</v>
      </c>
      <c r="M78" s="99">
        <v>7.5390219094835453E-2</v>
      </c>
      <c r="N78" s="99">
        <v>0.16182208349590321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27866</v>
      </c>
      <c r="C79" s="34">
        <v>20398231.27000216</v>
      </c>
      <c r="D79" s="35">
        <v>23822</v>
      </c>
      <c r="E79" s="20"/>
      <c r="F79" s="72" t="s">
        <v>62</v>
      </c>
      <c r="G79" s="61">
        <v>24607</v>
      </c>
      <c r="H79" s="61">
        <v>18968213.498511743</v>
      </c>
      <c r="I79" s="62">
        <v>20504</v>
      </c>
      <c r="K79" s="14" t="s">
        <v>62</v>
      </c>
      <c r="L79" s="104">
        <v>0.13244198805218033</v>
      </c>
      <c r="M79" s="104">
        <v>7.5390219094835453E-2</v>
      </c>
      <c r="N79" s="105">
        <v>0.16182208349590321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10081</v>
      </c>
      <c r="C81" s="85">
        <v>11375739.15895392</v>
      </c>
      <c r="D81" s="85">
        <v>7038</v>
      </c>
      <c r="E81" s="20"/>
      <c r="F81" s="50" t="s">
        <v>63</v>
      </c>
      <c r="G81" s="51">
        <v>9823</v>
      </c>
      <c r="H81" s="51">
        <v>11584719.984109001</v>
      </c>
      <c r="I81" s="55">
        <v>7211</v>
      </c>
      <c r="K81" s="98" t="s">
        <v>63</v>
      </c>
      <c r="L81" s="99">
        <v>2.6264888526926544E-2</v>
      </c>
      <c r="M81" s="99">
        <v>-1.8039350579189151E-2</v>
      </c>
      <c r="N81" s="99">
        <v>-2.3991124670642128E-2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10081</v>
      </c>
      <c r="C82" s="34">
        <v>11375739.15895392</v>
      </c>
      <c r="D82" s="35">
        <v>7038</v>
      </c>
      <c r="E82" s="20"/>
      <c r="F82" s="72" t="s">
        <v>64</v>
      </c>
      <c r="G82" s="61">
        <v>9823</v>
      </c>
      <c r="H82" s="61">
        <v>11584719.984109001</v>
      </c>
      <c r="I82" s="62">
        <v>7211</v>
      </c>
      <c r="K82" s="14" t="s">
        <v>64</v>
      </c>
      <c r="L82" s="104">
        <v>2.6264888526926544E-2</v>
      </c>
      <c r="M82" s="104">
        <v>-1.8039350579189151E-2</v>
      </c>
      <c r="N82" s="105">
        <v>-2.3991124670642128E-2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16657</v>
      </c>
      <c r="C84" s="85">
        <v>15018142.439209182</v>
      </c>
      <c r="D84" s="85">
        <v>12833</v>
      </c>
      <c r="E84" s="20"/>
      <c r="F84" s="50" t="s">
        <v>65</v>
      </c>
      <c r="G84" s="51">
        <v>15473</v>
      </c>
      <c r="H84" s="51">
        <v>15373665.746916983</v>
      </c>
      <c r="I84" s="55">
        <v>12051</v>
      </c>
      <c r="K84" s="98" t="s">
        <v>65</v>
      </c>
      <c r="L84" s="99">
        <v>7.6520390357396773E-2</v>
      </c>
      <c r="M84" s="99">
        <v>-2.3125474012539726E-2</v>
      </c>
      <c r="N84" s="99">
        <v>6.4890880424860908E-2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3719</v>
      </c>
      <c r="C85" s="30">
        <v>3575502.5893334886</v>
      </c>
      <c r="D85" s="31">
        <v>2596</v>
      </c>
      <c r="E85" s="20"/>
      <c r="F85" s="73" t="s">
        <v>66</v>
      </c>
      <c r="G85" s="57">
        <v>3354</v>
      </c>
      <c r="H85" s="57">
        <v>4199979.3891017698</v>
      </c>
      <c r="I85" s="58">
        <v>2341</v>
      </c>
      <c r="K85" s="10" t="s">
        <v>66</v>
      </c>
      <c r="L85" s="102">
        <v>0.10882528324388785</v>
      </c>
      <c r="M85" s="102">
        <v>-0.14868568197946208</v>
      </c>
      <c r="N85" s="103">
        <v>0.10892780862879103</v>
      </c>
    </row>
    <row r="86" spans="1:19" ht="13.5" thickBot="1" x14ac:dyDescent="0.25">
      <c r="A86" s="39" t="s">
        <v>67</v>
      </c>
      <c r="B86" s="30">
        <v>2806</v>
      </c>
      <c r="C86" s="30">
        <v>2638191.7498367019</v>
      </c>
      <c r="D86" s="31">
        <v>2117</v>
      </c>
      <c r="E86" s="20"/>
      <c r="F86" s="68" t="s">
        <v>67</v>
      </c>
      <c r="G86" s="79">
        <v>2829</v>
      </c>
      <c r="H86" s="79">
        <v>2768421.7197894864</v>
      </c>
      <c r="I86" s="80">
        <v>2246</v>
      </c>
      <c r="K86" s="11" t="s">
        <v>67</v>
      </c>
      <c r="L86" s="102">
        <v>-8.1300813008130524E-3</v>
      </c>
      <c r="M86" s="102">
        <v>-4.7041232562894053E-2</v>
      </c>
      <c r="N86" s="103">
        <v>-5.7435440783615288E-2</v>
      </c>
    </row>
    <row r="87" spans="1:19" ht="13.5" thickBot="1" x14ac:dyDescent="0.25">
      <c r="A87" s="40" t="s">
        <v>68</v>
      </c>
      <c r="B87" s="34">
        <v>10132</v>
      </c>
      <c r="C87" s="34">
        <v>8804448.1000389904</v>
      </c>
      <c r="D87" s="35">
        <v>8120</v>
      </c>
      <c r="E87" s="20"/>
      <c r="F87" s="69" t="s">
        <v>68</v>
      </c>
      <c r="G87" s="74">
        <v>9290</v>
      </c>
      <c r="H87" s="74">
        <v>8405264.6380257271</v>
      </c>
      <c r="I87" s="75">
        <v>7464</v>
      </c>
      <c r="K87" s="12" t="s">
        <v>68</v>
      </c>
      <c r="L87" s="104">
        <v>9.0635091496232612E-2</v>
      </c>
      <c r="M87" s="104">
        <v>4.7492075407993939E-2</v>
      </c>
      <c r="N87" s="105">
        <v>8.7888531618435239E-2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2881.79</v>
      </c>
      <c r="C89" s="85">
        <v>3020592.3994354801</v>
      </c>
      <c r="D89" s="85">
        <v>2105</v>
      </c>
      <c r="E89" s="20"/>
      <c r="F89" s="54" t="s">
        <v>69</v>
      </c>
      <c r="G89" s="51">
        <v>2269</v>
      </c>
      <c r="H89" s="51">
        <v>2366711.6887361002</v>
      </c>
      <c r="I89" s="55">
        <v>1783</v>
      </c>
      <c r="K89" s="101" t="s">
        <v>69</v>
      </c>
      <c r="L89" s="99">
        <v>0.27007051564565887</v>
      </c>
      <c r="M89" s="99">
        <v>0.27628236840650966</v>
      </c>
      <c r="N89" s="99">
        <v>0.18059450364554119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2881.79</v>
      </c>
      <c r="C90" s="34">
        <v>3020592.3994354801</v>
      </c>
      <c r="D90" s="35">
        <v>2105</v>
      </c>
      <c r="E90" s="20"/>
      <c r="F90" s="71" t="s">
        <v>70</v>
      </c>
      <c r="G90" s="61">
        <v>2269</v>
      </c>
      <c r="H90" s="61">
        <v>2366711.6887361002</v>
      </c>
      <c r="I90" s="62">
        <v>1783</v>
      </c>
      <c r="K90" s="13" t="s">
        <v>70</v>
      </c>
      <c r="L90" s="104">
        <v>0.27007051564565887</v>
      </c>
      <c r="M90" s="104">
        <v>0.27628236840650966</v>
      </c>
      <c r="N90" s="105">
        <v>0.18059450364554119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3"/>
  </sheetPr>
  <dimension ref="A1:S92"/>
  <sheetViews>
    <sheetView workbookViewId="0"/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86" t="s">
        <v>76</v>
      </c>
      <c r="L1" s="186"/>
      <c r="M1" s="44" t="s">
        <v>74</v>
      </c>
      <c r="N1" s="1"/>
    </row>
    <row r="2" spans="1:19" x14ac:dyDescent="0.2">
      <c r="A2" s="25" t="s">
        <v>82</v>
      </c>
      <c r="B2" s="26">
        <v>2019</v>
      </c>
      <c r="C2" s="25"/>
      <c r="D2" s="25"/>
      <c r="F2" s="44" t="s">
        <v>82</v>
      </c>
      <c r="G2" s="45">
        <v>2018</v>
      </c>
      <c r="K2" s="1" t="s">
        <v>82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380801</v>
      </c>
      <c r="C6" s="85">
        <v>367643444.55845422</v>
      </c>
      <c r="D6" s="85">
        <v>271955</v>
      </c>
      <c r="E6" s="20"/>
      <c r="F6" s="50" t="s">
        <v>1</v>
      </c>
      <c r="G6" s="51">
        <v>372522</v>
      </c>
      <c r="H6" s="51">
        <v>361922689.83077985</v>
      </c>
      <c r="I6" s="51">
        <v>261334</v>
      </c>
      <c r="K6" s="98" t="s">
        <v>1</v>
      </c>
      <c r="L6" s="99">
        <v>2.2224190786047426E-2</v>
      </c>
      <c r="M6" s="99">
        <v>1.5806565568876385E-2</v>
      </c>
      <c r="N6" s="99">
        <v>4.0641477955413396E-2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38915</v>
      </c>
      <c r="C8" s="87">
        <v>29853367.263643354</v>
      </c>
      <c r="D8" s="87">
        <v>28105</v>
      </c>
      <c r="E8" s="20"/>
      <c r="F8" s="54" t="s">
        <v>4</v>
      </c>
      <c r="G8" s="51">
        <v>38904</v>
      </c>
      <c r="H8" s="51">
        <v>29991868.510277662</v>
      </c>
      <c r="I8" s="55">
        <v>27435</v>
      </c>
      <c r="K8" s="101" t="s">
        <v>4</v>
      </c>
      <c r="L8" s="99">
        <v>2.8274727534438604E-4</v>
      </c>
      <c r="M8" s="99">
        <v>-4.6179599175971697E-3</v>
      </c>
      <c r="N8" s="99">
        <v>2.44213595771825E-2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2625</v>
      </c>
      <c r="C9" s="30">
        <v>2327098.4780540466</v>
      </c>
      <c r="D9" s="31">
        <v>1359</v>
      </c>
      <c r="E9" s="21"/>
      <c r="F9" s="56" t="s">
        <v>5</v>
      </c>
      <c r="G9" s="57">
        <v>3088</v>
      </c>
      <c r="H9" s="57">
        <v>2329776.8298642398</v>
      </c>
      <c r="I9" s="58">
        <v>1714</v>
      </c>
      <c r="K9" s="7" t="s">
        <v>5</v>
      </c>
      <c r="L9" s="102">
        <v>-0.14993523316062174</v>
      </c>
      <c r="M9" s="102">
        <v>-1.1496173263725318E-3</v>
      </c>
      <c r="N9" s="102">
        <v>-0.2071178529754959</v>
      </c>
    </row>
    <row r="10" spans="1:19" ht="13.5" thickBot="1" x14ac:dyDescent="0.25">
      <c r="A10" s="32" t="s">
        <v>6</v>
      </c>
      <c r="B10" s="30">
        <v>6595</v>
      </c>
      <c r="C10" s="30">
        <v>4145418.9512863918</v>
      </c>
      <c r="D10" s="31">
        <v>5589</v>
      </c>
      <c r="E10" s="20"/>
      <c r="F10" s="59" t="s">
        <v>6</v>
      </c>
      <c r="G10" s="79">
        <v>5075</v>
      </c>
      <c r="H10" s="79">
        <v>4559866.4662873344</v>
      </c>
      <c r="I10" s="80">
        <v>4128</v>
      </c>
      <c r="K10" s="8" t="s">
        <v>6</v>
      </c>
      <c r="L10" s="113">
        <v>0.29950738916256148</v>
      </c>
      <c r="M10" s="113">
        <v>-9.0890274543146354E-2</v>
      </c>
      <c r="N10" s="115">
        <v>0.35392441860465107</v>
      </c>
    </row>
    <row r="11" spans="1:19" ht="13.5" thickBot="1" x14ac:dyDescent="0.25">
      <c r="A11" s="32" t="s">
        <v>7</v>
      </c>
      <c r="B11" s="30">
        <v>2378</v>
      </c>
      <c r="C11" s="30">
        <v>2096059.5825370031</v>
      </c>
      <c r="D11" s="31">
        <v>1572</v>
      </c>
      <c r="E11" s="20"/>
      <c r="F11" s="59" t="s">
        <v>7</v>
      </c>
      <c r="G11" s="79">
        <v>2642</v>
      </c>
      <c r="H11" s="79">
        <v>2219137.6574611501</v>
      </c>
      <c r="I11" s="80">
        <v>1851</v>
      </c>
      <c r="K11" s="8" t="s">
        <v>7</v>
      </c>
      <c r="L11" s="113">
        <v>-9.9924299772899294E-2</v>
      </c>
      <c r="M11" s="113">
        <v>-5.546211813869939E-2</v>
      </c>
      <c r="N11" s="115">
        <v>-0.15072933549432743</v>
      </c>
    </row>
    <row r="12" spans="1:19" ht="13.5" thickBot="1" x14ac:dyDescent="0.25">
      <c r="A12" s="32" t="s">
        <v>8</v>
      </c>
      <c r="B12" s="30">
        <v>3798</v>
      </c>
      <c r="C12" s="30">
        <v>2848162.698532979</v>
      </c>
      <c r="D12" s="31">
        <v>2880</v>
      </c>
      <c r="E12" s="20"/>
      <c r="F12" s="59" t="s">
        <v>8</v>
      </c>
      <c r="G12" s="79">
        <v>3432</v>
      </c>
      <c r="H12" s="79">
        <v>2362131.2699525217</v>
      </c>
      <c r="I12" s="80">
        <v>2520</v>
      </c>
      <c r="K12" s="8" t="s">
        <v>8</v>
      </c>
      <c r="L12" s="113">
        <v>0.10664335664335667</v>
      </c>
      <c r="M12" s="113">
        <v>0.20575970301185942</v>
      </c>
      <c r="N12" s="115">
        <v>0.14285714285714279</v>
      </c>
    </row>
    <row r="13" spans="1:19" ht="13.5" thickBot="1" x14ac:dyDescent="0.25">
      <c r="A13" s="32" t="s">
        <v>9</v>
      </c>
      <c r="B13" s="30">
        <v>4128</v>
      </c>
      <c r="C13" s="30">
        <v>2444895.1897122953</v>
      </c>
      <c r="D13" s="31">
        <v>3063</v>
      </c>
      <c r="E13" s="20"/>
      <c r="F13" s="59" t="s">
        <v>9</v>
      </c>
      <c r="G13" s="79">
        <v>4565</v>
      </c>
      <c r="H13" s="79">
        <v>2295080.0201974483</v>
      </c>
      <c r="I13" s="80">
        <v>3508</v>
      </c>
      <c r="K13" s="8" t="s">
        <v>9</v>
      </c>
      <c r="L13" s="113">
        <v>-9.5728368017524601E-2</v>
      </c>
      <c r="M13" s="113">
        <v>6.5276664951297914E-2</v>
      </c>
      <c r="N13" s="115">
        <v>-0.12685290763968071</v>
      </c>
    </row>
    <row r="14" spans="1:19" ht="13.5" thickBot="1" x14ac:dyDescent="0.25">
      <c r="A14" s="32" t="s">
        <v>10</v>
      </c>
      <c r="B14" s="30">
        <v>1237</v>
      </c>
      <c r="C14" s="30">
        <v>1621509.4312061202</v>
      </c>
      <c r="D14" s="31">
        <v>806</v>
      </c>
      <c r="E14" s="20"/>
      <c r="F14" s="59" t="s">
        <v>10</v>
      </c>
      <c r="G14" s="79">
        <v>1138</v>
      </c>
      <c r="H14" s="79">
        <v>1406368.5526989226</v>
      </c>
      <c r="I14" s="80">
        <v>638</v>
      </c>
      <c r="K14" s="8" t="s">
        <v>10</v>
      </c>
      <c r="L14" s="113">
        <v>8.6994727592267118E-2</v>
      </c>
      <c r="M14" s="113">
        <v>0.15297617263577656</v>
      </c>
      <c r="N14" s="115">
        <v>0.26332288401253923</v>
      </c>
    </row>
    <row r="15" spans="1:19" ht="13.5" thickBot="1" x14ac:dyDescent="0.25">
      <c r="A15" s="32" t="s">
        <v>11</v>
      </c>
      <c r="B15" s="30">
        <v>6891</v>
      </c>
      <c r="C15" s="30">
        <v>4382085.0072347345</v>
      </c>
      <c r="D15" s="31">
        <v>5165</v>
      </c>
      <c r="E15" s="20"/>
      <c r="F15" s="59" t="s">
        <v>11</v>
      </c>
      <c r="G15" s="79">
        <v>6484</v>
      </c>
      <c r="H15" s="79">
        <v>4564797.3792080041</v>
      </c>
      <c r="I15" s="80">
        <v>4723</v>
      </c>
      <c r="K15" s="8" t="s">
        <v>11</v>
      </c>
      <c r="L15" s="113">
        <v>6.2769895126465247E-2</v>
      </c>
      <c r="M15" s="113">
        <v>-4.0026392585462478E-2</v>
      </c>
      <c r="N15" s="115">
        <v>9.3584586068176989E-2</v>
      </c>
    </row>
    <row r="16" spans="1:19" ht="13.5" thickBot="1" x14ac:dyDescent="0.25">
      <c r="A16" s="33" t="s">
        <v>12</v>
      </c>
      <c r="B16" s="34">
        <v>11263</v>
      </c>
      <c r="C16" s="34">
        <v>9988137.9250797872</v>
      </c>
      <c r="D16" s="35">
        <v>7671</v>
      </c>
      <c r="E16" s="20"/>
      <c r="F16" s="60" t="s">
        <v>12</v>
      </c>
      <c r="G16" s="109">
        <v>12480</v>
      </c>
      <c r="H16" s="109">
        <v>10254710.334608041</v>
      </c>
      <c r="I16" s="110">
        <v>8353</v>
      </c>
      <c r="K16" s="9" t="s">
        <v>12</v>
      </c>
      <c r="L16" s="116">
        <v>-9.7516025641025683E-2</v>
      </c>
      <c r="M16" s="116">
        <v>-2.5995118421689001E-2</v>
      </c>
      <c r="N16" s="117">
        <v>-8.1647312342870815E-2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16329</v>
      </c>
      <c r="C18" s="89">
        <v>19428169.363976732</v>
      </c>
      <c r="D18" s="89">
        <v>10876</v>
      </c>
      <c r="E18" s="20"/>
      <c r="F18" s="65" t="s">
        <v>13</v>
      </c>
      <c r="G18" s="66">
        <v>16021</v>
      </c>
      <c r="H18" s="66">
        <v>17021960.977436539</v>
      </c>
      <c r="I18" s="67">
        <v>10939</v>
      </c>
      <c r="K18" s="107" t="s">
        <v>13</v>
      </c>
      <c r="L18" s="108">
        <v>1.9224767492665773E-2</v>
      </c>
      <c r="M18" s="108">
        <v>0.14135905902555779</v>
      </c>
      <c r="N18" s="120">
        <v>-5.7592101654629912E-3</v>
      </c>
    </row>
    <row r="19" spans="1:19" ht="13.5" thickBot="1" x14ac:dyDescent="0.25">
      <c r="A19" s="38" t="s">
        <v>14</v>
      </c>
      <c r="B19" s="30">
        <v>1216</v>
      </c>
      <c r="C19" s="30">
        <v>1994777.2901989745</v>
      </c>
      <c r="D19" s="31">
        <v>591</v>
      </c>
      <c r="E19" s="20"/>
      <c r="F19" s="68" t="s">
        <v>14</v>
      </c>
      <c r="G19" s="57">
        <v>1018</v>
      </c>
      <c r="H19" s="57">
        <v>1471737.3901322936</v>
      </c>
      <c r="I19" s="58">
        <v>502</v>
      </c>
      <c r="K19" s="10" t="s">
        <v>14</v>
      </c>
      <c r="L19" s="164">
        <v>0.19449901768172895</v>
      </c>
      <c r="M19" s="164">
        <v>0.35538942176339305</v>
      </c>
      <c r="N19" s="165">
        <v>0.17729083665338652</v>
      </c>
    </row>
    <row r="20" spans="1:19" ht="13.5" thickBot="1" x14ac:dyDescent="0.25">
      <c r="A20" s="39" t="s">
        <v>15</v>
      </c>
      <c r="B20" s="30">
        <v>1465</v>
      </c>
      <c r="C20" s="30">
        <v>1364545.32</v>
      </c>
      <c r="D20" s="31">
        <v>1155</v>
      </c>
      <c r="E20" s="20"/>
      <c r="F20" s="68" t="s">
        <v>15</v>
      </c>
      <c r="G20" s="57">
        <v>1184</v>
      </c>
      <c r="H20" s="57">
        <v>994259.48</v>
      </c>
      <c r="I20" s="58">
        <v>910</v>
      </c>
      <c r="K20" s="11" t="s">
        <v>15</v>
      </c>
      <c r="L20" s="164">
        <v>0.23733108108108114</v>
      </c>
      <c r="M20" s="164">
        <v>0.37242374596217087</v>
      </c>
      <c r="N20" s="165">
        <v>0.26923076923076916</v>
      </c>
    </row>
    <row r="21" spans="1:19" ht="13.5" thickBot="1" x14ac:dyDescent="0.25">
      <c r="A21" s="40" t="s">
        <v>16</v>
      </c>
      <c r="B21" s="34">
        <v>13648</v>
      </c>
      <c r="C21" s="34">
        <v>16068846.753777759</v>
      </c>
      <c r="D21" s="35">
        <v>9130</v>
      </c>
      <c r="E21" s="20"/>
      <c r="F21" s="69" t="s">
        <v>16</v>
      </c>
      <c r="G21" s="61">
        <v>13819</v>
      </c>
      <c r="H21" s="61">
        <v>14555964.107304245</v>
      </c>
      <c r="I21" s="62">
        <v>9527</v>
      </c>
      <c r="K21" s="12" t="s">
        <v>16</v>
      </c>
      <c r="L21" s="166">
        <v>-1.2374267313119636E-2</v>
      </c>
      <c r="M21" s="166">
        <v>0.10393558511966527</v>
      </c>
      <c r="N21" s="167">
        <v>-4.167104020153245E-2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4684</v>
      </c>
      <c r="C23" s="85">
        <v>5930007.7109640287</v>
      </c>
      <c r="D23" s="85">
        <v>2831</v>
      </c>
      <c r="E23" s="20"/>
      <c r="F23" s="54" t="s">
        <v>17</v>
      </c>
      <c r="G23" s="51">
        <v>5079</v>
      </c>
      <c r="H23" s="51">
        <v>6501886.1775161223</v>
      </c>
      <c r="I23" s="55">
        <v>3090</v>
      </c>
      <c r="K23" s="101" t="s">
        <v>17</v>
      </c>
      <c r="L23" s="99">
        <v>-7.7771214806064193E-2</v>
      </c>
      <c r="M23" s="99">
        <v>-8.7955779436693415E-2</v>
      </c>
      <c r="N23" s="99">
        <v>-8.3818770226537165E-2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4684</v>
      </c>
      <c r="C24" s="34">
        <v>5930007.7109640287</v>
      </c>
      <c r="D24" s="35">
        <v>2831</v>
      </c>
      <c r="E24" s="20"/>
      <c r="F24" s="71" t="s">
        <v>18</v>
      </c>
      <c r="G24" s="61">
        <v>5079</v>
      </c>
      <c r="H24" s="61">
        <v>6501886.1775161223</v>
      </c>
      <c r="I24" s="62">
        <v>3090</v>
      </c>
      <c r="K24" s="13" t="s">
        <v>18</v>
      </c>
      <c r="L24" s="104">
        <v>-7.7771214806064193E-2</v>
      </c>
      <c r="M24" s="104">
        <v>-8.7955779436693415E-2</v>
      </c>
      <c r="N24" s="105">
        <v>-8.3818770226537165E-2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3574</v>
      </c>
      <c r="C26" s="85">
        <v>1482536.6554275891</v>
      </c>
      <c r="D26" s="85">
        <v>3187</v>
      </c>
      <c r="E26" s="20"/>
      <c r="F26" s="50" t="s">
        <v>19</v>
      </c>
      <c r="G26" s="51">
        <v>3622</v>
      </c>
      <c r="H26" s="51">
        <v>1616168.3568706238</v>
      </c>
      <c r="I26" s="55">
        <v>3197</v>
      </c>
      <c r="K26" s="98" t="s">
        <v>19</v>
      </c>
      <c r="L26" s="99">
        <v>-1.325234676974052E-2</v>
      </c>
      <c r="M26" s="99">
        <v>-8.2684270407190064E-2</v>
      </c>
      <c r="N26" s="99">
        <v>-3.1279324366593197E-3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3574</v>
      </c>
      <c r="C27" s="34">
        <v>1482536.6554275891</v>
      </c>
      <c r="D27" s="35">
        <v>3187</v>
      </c>
      <c r="E27" s="20"/>
      <c r="F27" s="72" t="s">
        <v>20</v>
      </c>
      <c r="G27" s="61">
        <v>3622</v>
      </c>
      <c r="H27" s="61">
        <v>1616168.3568706238</v>
      </c>
      <c r="I27" s="62">
        <v>3197</v>
      </c>
      <c r="K27" s="14" t="s">
        <v>20</v>
      </c>
      <c r="L27" s="104">
        <v>-1.325234676974052E-2</v>
      </c>
      <c r="M27" s="104">
        <v>-8.2684270407190064E-2</v>
      </c>
      <c r="N27" s="105">
        <v>-3.1279324366593197E-3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14688</v>
      </c>
      <c r="C29" s="85">
        <v>7814646.4605033817</v>
      </c>
      <c r="D29" s="85">
        <v>11610</v>
      </c>
      <c r="E29" s="20"/>
      <c r="F29" s="50" t="s">
        <v>21</v>
      </c>
      <c r="G29" s="51">
        <v>13371</v>
      </c>
      <c r="H29" s="51">
        <v>7762255.7993188798</v>
      </c>
      <c r="I29" s="55">
        <v>10322</v>
      </c>
      <c r="K29" s="98" t="s">
        <v>21</v>
      </c>
      <c r="L29" s="99">
        <v>9.8496746690599046E-2</v>
      </c>
      <c r="M29" s="99">
        <v>6.7494118383857327E-3</v>
      </c>
      <c r="N29" s="99">
        <v>0.124782018988568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6527</v>
      </c>
      <c r="C30" s="30">
        <v>3613438.0702522229</v>
      </c>
      <c r="D30" s="31">
        <v>5232</v>
      </c>
      <c r="E30" s="20"/>
      <c r="F30" s="73" t="s">
        <v>22</v>
      </c>
      <c r="G30" s="57">
        <v>5986</v>
      </c>
      <c r="H30" s="57">
        <v>3687235.9330162266</v>
      </c>
      <c r="I30" s="58">
        <v>4602</v>
      </c>
      <c r="K30" s="15" t="s">
        <v>22</v>
      </c>
      <c r="L30" s="102">
        <v>9.0377547611092623E-2</v>
      </c>
      <c r="M30" s="102">
        <v>-2.00144129924541E-2</v>
      </c>
      <c r="N30" s="103">
        <v>0.13689700130378091</v>
      </c>
    </row>
    <row r="31" spans="1:19" ht="13.5" thickBot="1" x14ac:dyDescent="0.25">
      <c r="A31" s="94" t="s">
        <v>23</v>
      </c>
      <c r="B31" s="34">
        <v>8161</v>
      </c>
      <c r="C31" s="34">
        <v>4201208.3902511587</v>
      </c>
      <c r="D31" s="35">
        <v>6378</v>
      </c>
      <c r="E31" s="20"/>
      <c r="F31" s="73" t="s">
        <v>23</v>
      </c>
      <c r="G31" s="74">
        <v>7385</v>
      </c>
      <c r="H31" s="74">
        <v>4075019.8663026537</v>
      </c>
      <c r="I31" s="75">
        <v>5720</v>
      </c>
      <c r="K31" s="16" t="s">
        <v>23</v>
      </c>
      <c r="L31" s="104">
        <v>0.10507786052809753</v>
      </c>
      <c r="M31" s="104">
        <v>3.096635797827374E-2</v>
      </c>
      <c r="N31" s="105">
        <v>0.11503496503496513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10469</v>
      </c>
      <c r="C33" s="85">
        <v>9339564.6095283274</v>
      </c>
      <c r="D33" s="85">
        <v>7268</v>
      </c>
      <c r="E33" s="20"/>
      <c r="F33" s="54" t="s">
        <v>24</v>
      </c>
      <c r="G33" s="51">
        <v>9364</v>
      </c>
      <c r="H33" s="51">
        <v>8516882.4386461154</v>
      </c>
      <c r="I33" s="55">
        <v>6342</v>
      </c>
      <c r="K33" s="101" t="s">
        <v>24</v>
      </c>
      <c r="L33" s="99">
        <v>0.11800512601452362</v>
      </c>
      <c r="M33" s="99">
        <v>9.6594285151714532E-2</v>
      </c>
      <c r="N33" s="99">
        <v>0.14601072216966249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10469</v>
      </c>
      <c r="C34" s="34">
        <v>9339564.6095283274</v>
      </c>
      <c r="D34" s="35">
        <v>7268</v>
      </c>
      <c r="E34" s="20"/>
      <c r="F34" s="71" t="s">
        <v>25</v>
      </c>
      <c r="G34" s="61">
        <v>9364</v>
      </c>
      <c r="H34" s="61">
        <v>8516882.4386461154</v>
      </c>
      <c r="I34" s="62">
        <v>6342</v>
      </c>
      <c r="K34" s="13" t="s">
        <v>25</v>
      </c>
      <c r="L34" s="104">
        <v>0.11800512601452362</v>
      </c>
      <c r="M34" s="104">
        <v>9.6594285151714532E-2</v>
      </c>
      <c r="N34" s="105">
        <v>0.14601072216966249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13819</v>
      </c>
      <c r="C36" s="85">
        <v>15238868.539332718</v>
      </c>
      <c r="D36" s="85">
        <v>9438</v>
      </c>
      <c r="E36" s="20"/>
      <c r="F36" s="50" t="s">
        <v>26</v>
      </c>
      <c r="G36" s="51">
        <v>13942</v>
      </c>
      <c r="H36" s="51">
        <v>14733822.652704146</v>
      </c>
      <c r="I36" s="55">
        <v>9523</v>
      </c>
      <c r="K36" s="98" t="s">
        <v>26</v>
      </c>
      <c r="L36" s="99">
        <v>-8.8222636637498297E-3</v>
      </c>
      <c r="M36" s="99">
        <v>3.427799414538768E-2</v>
      </c>
      <c r="N36" s="114">
        <v>-8.9257586894886387E-3</v>
      </c>
    </row>
    <row r="37" spans="1:19" ht="13.5" thickBot="1" x14ac:dyDescent="0.25">
      <c r="A37" s="38" t="s">
        <v>27</v>
      </c>
      <c r="B37" s="30">
        <v>967</v>
      </c>
      <c r="C37" s="30">
        <v>1095541.2423958869</v>
      </c>
      <c r="D37" s="30">
        <v>572</v>
      </c>
      <c r="E37" s="20"/>
      <c r="F37" s="73" t="s">
        <v>27</v>
      </c>
      <c r="G37" s="79">
        <v>1225</v>
      </c>
      <c r="H37" s="79">
        <v>1573293.8149459744</v>
      </c>
      <c r="I37" s="80">
        <v>678</v>
      </c>
      <c r="K37" s="10" t="s">
        <v>27</v>
      </c>
      <c r="L37" s="102">
        <v>-0.21061224489795916</v>
      </c>
      <c r="M37" s="102">
        <v>-0.30366392342710191</v>
      </c>
      <c r="N37" s="103">
        <v>-0.15634218289085544</v>
      </c>
    </row>
    <row r="38" spans="1:19" ht="13.5" thickBot="1" x14ac:dyDescent="0.25">
      <c r="A38" s="39" t="s">
        <v>28</v>
      </c>
      <c r="B38" s="30">
        <v>1628</v>
      </c>
      <c r="C38" s="30">
        <v>1899032.1765239199</v>
      </c>
      <c r="D38" s="30">
        <v>883</v>
      </c>
      <c r="E38" s="20"/>
      <c r="F38" s="68" t="s">
        <v>28</v>
      </c>
      <c r="G38" s="79">
        <v>1260</v>
      </c>
      <c r="H38" s="79">
        <v>1906073.0603385698</v>
      </c>
      <c r="I38" s="80">
        <v>609</v>
      </c>
      <c r="K38" s="11" t="s">
        <v>28</v>
      </c>
      <c r="L38" s="113">
        <v>0.29206349206349214</v>
      </c>
      <c r="M38" s="113">
        <v>-3.6939212673197108E-3</v>
      </c>
      <c r="N38" s="115">
        <v>0.44991789819376016</v>
      </c>
    </row>
    <row r="39" spans="1:19" ht="13.5" thickBot="1" x14ac:dyDescent="0.25">
      <c r="A39" s="39" t="s">
        <v>29</v>
      </c>
      <c r="B39" s="30">
        <v>1084</v>
      </c>
      <c r="C39" s="30">
        <v>1449633.0254550842</v>
      </c>
      <c r="D39" s="30">
        <v>773</v>
      </c>
      <c r="E39" s="20"/>
      <c r="F39" s="68" t="s">
        <v>29</v>
      </c>
      <c r="G39" s="79">
        <v>946</v>
      </c>
      <c r="H39" s="79">
        <v>1200652.1954839469</v>
      </c>
      <c r="I39" s="80">
        <v>614</v>
      </c>
      <c r="K39" s="11" t="s">
        <v>29</v>
      </c>
      <c r="L39" s="113">
        <v>0.14587737843551807</v>
      </c>
      <c r="M39" s="113">
        <v>0.20737131944424636</v>
      </c>
      <c r="N39" s="115">
        <v>0.25895765472312693</v>
      </c>
    </row>
    <row r="40" spans="1:19" ht="13.5" thickBot="1" x14ac:dyDescent="0.25">
      <c r="A40" s="39" t="s">
        <v>30</v>
      </c>
      <c r="B40" s="30">
        <v>6176</v>
      </c>
      <c r="C40" s="30">
        <v>6397600.5766891753</v>
      </c>
      <c r="D40" s="30">
        <v>4586</v>
      </c>
      <c r="E40" s="20"/>
      <c r="F40" s="68" t="s">
        <v>30</v>
      </c>
      <c r="G40" s="79">
        <v>7090</v>
      </c>
      <c r="H40" s="79">
        <v>6959175.440355205</v>
      </c>
      <c r="I40" s="80">
        <v>5026</v>
      </c>
      <c r="K40" s="11" t="s">
        <v>30</v>
      </c>
      <c r="L40" s="113">
        <v>-0.12891396332863192</v>
      </c>
      <c r="M40" s="113">
        <v>-8.0695603736261945E-2</v>
      </c>
      <c r="N40" s="115">
        <v>-8.7544767210505414E-2</v>
      </c>
    </row>
    <row r="41" spans="1:19" ht="13.5" thickBot="1" x14ac:dyDescent="0.25">
      <c r="A41" s="40" t="s">
        <v>31</v>
      </c>
      <c r="B41" s="34">
        <v>3964</v>
      </c>
      <c r="C41" s="34">
        <v>4397061.5182686523</v>
      </c>
      <c r="D41" s="35">
        <v>2624</v>
      </c>
      <c r="E41" s="20"/>
      <c r="F41" s="69" t="s">
        <v>31</v>
      </c>
      <c r="G41" s="79">
        <v>3421</v>
      </c>
      <c r="H41" s="79">
        <v>3094628.141580449</v>
      </c>
      <c r="I41" s="80">
        <v>2596</v>
      </c>
      <c r="K41" s="12" t="s">
        <v>31</v>
      </c>
      <c r="L41" s="118">
        <v>0.15872551885413633</v>
      </c>
      <c r="M41" s="118">
        <v>0.42086910514005771</v>
      </c>
      <c r="N41" s="119">
        <v>1.0785824345146411E-2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23808</v>
      </c>
      <c r="C43" s="85">
        <v>23338714.824253935</v>
      </c>
      <c r="D43" s="85">
        <v>16849</v>
      </c>
      <c r="E43" s="20"/>
      <c r="F43" s="50" t="s">
        <v>32</v>
      </c>
      <c r="G43" s="51">
        <v>23579</v>
      </c>
      <c r="H43" s="51">
        <v>23465223.319187265</v>
      </c>
      <c r="I43" s="55">
        <v>16635</v>
      </c>
      <c r="K43" s="98" t="s">
        <v>32</v>
      </c>
      <c r="L43" s="99">
        <v>9.7120318927859106E-3</v>
      </c>
      <c r="M43" s="99">
        <v>-5.3913185999762137E-3</v>
      </c>
      <c r="N43" s="99">
        <v>1.2864442440637225E-2</v>
      </c>
    </row>
    <row r="44" spans="1:19" ht="13.5" thickBot="1" x14ac:dyDescent="0.25">
      <c r="A44" s="38" t="s">
        <v>33</v>
      </c>
      <c r="B44" s="30">
        <v>1293</v>
      </c>
      <c r="C44" s="30">
        <v>990429.05249999999</v>
      </c>
      <c r="D44" s="31">
        <v>1016</v>
      </c>
      <c r="E44" s="20"/>
      <c r="F44" s="10" t="s">
        <v>33</v>
      </c>
      <c r="G44" s="112">
        <v>1098</v>
      </c>
      <c r="H44" s="112">
        <v>773714.28</v>
      </c>
      <c r="I44" s="158">
        <v>837</v>
      </c>
      <c r="K44" s="10" t="s">
        <v>33</v>
      </c>
      <c r="L44" s="102">
        <v>0.17759562841530063</v>
      </c>
      <c r="M44" s="102">
        <v>0.28009664303985704</v>
      </c>
      <c r="N44" s="103">
        <v>0.2138590203106332</v>
      </c>
    </row>
    <row r="45" spans="1:19" ht="13.5" thickBot="1" x14ac:dyDescent="0.25">
      <c r="A45" s="39" t="s">
        <v>34</v>
      </c>
      <c r="B45" s="30">
        <v>3236</v>
      </c>
      <c r="C45" s="30">
        <v>4291169.3970484901</v>
      </c>
      <c r="D45" s="31">
        <v>2217</v>
      </c>
      <c r="E45" s="20"/>
      <c r="F45" s="11" t="s">
        <v>34</v>
      </c>
      <c r="G45" s="112">
        <v>3680</v>
      </c>
      <c r="H45" s="112">
        <v>4850797.72630296</v>
      </c>
      <c r="I45" s="158">
        <v>2358</v>
      </c>
      <c r="K45" s="11" t="s">
        <v>34</v>
      </c>
      <c r="L45" s="113">
        <v>-0.1206521739130435</v>
      </c>
      <c r="M45" s="113">
        <v>-0.11536830864332726</v>
      </c>
      <c r="N45" s="115">
        <v>-5.9796437659033086E-2</v>
      </c>
    </row>
    <row r="46" spans="1:19" ht="13.5" thickBot="1" x14ac:dyDescent="0.25">
      <c r="A46" s="39" t="s">
        <v>35</v>
      </c>
      <c r="B46" s="30">
        <v>1320</v>
      </c>
      <c r="C46" s="30">
        <v>990312.74051384011</v>
      </c>
      <c r="D46" s="31">
        <v>987</v>
      </c>
      <c r="E46" s="20"/>
      <c r="F46" s="11" t="s">
        <v>35</v>
      </c>
      <c r="G46" s="112">
        <v>1234</v>
      </c>
      <c r="H46" s="112">
        <v>1010780.339053903</v>
      </c>
      <c r="I46" s="158">
        <v>1016</v>
      </c>
      <c r="K46" s="11" t="s">
        <v>35</v>
      </c>
      <c r="L46" s="113">
        <v>6.9692058346839447E-2</v>
      </c>
      <c r="M46" s="113">
        <v>-2.0249304175446015E-2</v>
      </c>
      <c r="N46" s="115">
        <v>-2.8543307086614123E-2</v>
      </c>
    </row>
    <row r="47" spans="1:19" ht="13.5" thickBot="1" x14ac:dyDescent="0.25">
      <c r="A47" s="39" t="s">
        <v>36</v>
      </c>
      <c r="B47" s="30">
        <v>5969</v>
      </c>
      <c r="C47" s="30">
        <v>5910113.4391161203</v>
      </c>
      <c r="D47" s="31">
        <v>4256</v>
      </c>
      <c r="E47" s="20"/>
      <c r="F47" s="11" t="s">
        <v>36</v>
      </c>
      <c r="G47" s="112">
        <v>5228</v>
      </c>
      <c r="H47" s="112">
        <v>5446181.3538376298</v>
      </c>
      <c r="I47" s="158">
        <v>3843</v>
      </c>
      <c r="K47" s="11" t="s">
        <v>36</v>
      </c>
      <c r="L47" s="113">
        <v>0.14173680183626636</v>
      </c>
      <c r="M47" s="113">
        <v>8.5184839640270571E-2</v>
      </c>
      <c r="N47" s="115">
        <v>0.10746812386156646</v>
      </c>
    </row>
    <row r="48" spans="1:19" ht="13.5" thickBot="1" x14ac:dyDescent="0.25">
      <c r="A48" s="39" t="s">
        <v>37</v>
      </c>
      <c r="B48" s="30">
        <v>1499</v>
      </c>
      <c r="C48" s="30">
        <v>1572308.6302487529</v>
      </c>
      <c r="D48" s="31">
        <v>933</v>
      </c>
      <c r="E48" s="20"/>
      <c r="F48" s="11" t="s">
        <v>37</v>
      </c>
      <c r="G48" s="112">
        <v>1588</v>
      </c>
      <c r="H48" s="112">
        <v>1701333.870650115</v>
      </c>
      <c r="I48" s="158">
        <v>891</v>
      </c>
      <c r="K48" s="11" t="s">
        <v>37</v>
      </c>
      <c r="L48" s="113">
        <v>-5.6045340050377868E-2</v>
      </c>
      <c r="M48" s="113">
        <v>-7.5837695720510689E-2</v>
      </c>
      <c r="N48" s="115">
        <v>4.7138047138047146E-2</v>
      </c>
    </row>
    <row r="49" spans="1:19" ht="13.5" thickBot="1" x14ac:dyDescent="0.25">
      <c r="A49" s="39" t="s">
        <v>38</v>
      </c>
      <c r="B49" s="30">
        <v>2334</v>
      </c>
      <c r="C49" s="30">
        <v>1696477.2780296449</v>
      </c>
      <c r="D49" s="31">
        <v>1848</v>
      </c>
      <c r="E49" s="20"/>
      <c r="F49" s="11" t="s">
        <v>38</v>
      </c>
      <c r="G49" s="112">
        <v>2578</v>
      </c>
      <c r="H49" s="112">
        <v>1976986.8227457823</v>
      </c>
      <c r="I49" s="158">
        <v>2070</v>
      </c>
      <c r="K49" s="11" t="s">
        <v>38</v>
      </c>
      <c r="L49" s="113">
        <v>-9.4647013188518203E-2</v>
      </c>
      <c r="M49" s="113">
        <v>-0.1418874124444317</v>
      </c>
      <c r="N49" s="115">
        <v>-0.10724637681159421</v>
      </c>
    </row>
    <row r="50" spans="1:19" ht="13.5" thickBot="1" x14ac:dyDescent="0.25">
      <c r="A50" s="39" t="s">
        <v>39</v>
      </c>
      <c r="B50" s="30">
        <v>533</v>
      </c>
      <c r="C50" s="30">
        <v>1010486.360479438</v>
      </c>
      <c r="D50" s="31">
        <v>262</v>
      </c>
      <c r="E50" s="20"/>
      <c r="F50" s="11" t="s">
        <v>39</v>
      </c>
      <c r="G50" s="112">
        <v>564</v>
      </c>
      <c r="H50" s="112">
        <v>907468.88868698408</v>
      </c>
      <c r="I50" s="158">
        <v>336</v>
      </c>
      <c r="K50" s="11" t="s">
        <v>39</v>
      </c>
      <c r="L50" s="113">
        <v>-5.4964539007092195E-2</v>
      </c>
      <c r="M50" s="113">
        <v>0.11352176705639994</v>
      </c>
      <c r="N50" s="115">
        <v>-0.22023809523809523</v>
      </c>
    </row>
    <row r="51" spans="1:19" ht="13.5" thickBot="1" x14ac:dyDescent="0.25">
      <c r="A51" s="39" t="s">
        <v>40</v>
      </c>
      <c r="B51" s="30">
        <v>6548</v>
      </c>
      <c r="C51" s="30">
        <v>5719815.4863176495</v>
      </c>
      <c r="D51" s="31">
        <v>4517</v>
      </c>
      <c r="E51" s="20"/>
      <c r="F51" s="11" t="s">
        <v>40</v>
      </c>
      <c r="G51" s="112">
        <v>6370</v>
      </c>
      <c r="H51" s="112">
        <v>5809594.9479098907</v>
      </c>
      <c r="I51" s="158">
        <v>4354</v>
      </c>
      <c r="K51" s="11" t="s">
        <v>40</v>
      </c>
      <c r="L51" s="113">
        <v>2.7943485086342257E-2</v>
      </c>
      <c r="M51" s="113">
        <v>-1.5453652517468663E-2</v>
      </c>
      <c r="N51" s="115">
        <v>3.7436839687643442E-2</v>
      </c>
    </row>
    <row r="52" spans="1:19" ht="13.5" thickBot="1" x14ac:dyDescent="0.25">
      <c r="A52" s="40" t="s">
        <v>41</v>
      </c>
      <c r="B52" s="34">
        <v>1076</v>
      </c>
      <c r="C52" s="34">
        <v>1157602.44</v>
      </c>
      <c r="D52" s="35">
        <v>813</v>
      </c>
      <c r="E52" s="20"/>
      <c r="F52" s="12" t="s">
        <v>41</v>
      </c>
      <c r="G52" s="161">
        <v>1239</v>
      </c>
      <c r="H52" s="161">
        <v>988365.08999999985</v>
      </c>
      <c r="I52" s="162">
        <v>930</v>
      </c>
      <c r="K52" s="12" t="s">
        <v>41</v>
      </c>
      <c r="L52" s="118">
        <v>-0.13155770782889431</v>
      </c>
      <c r="M52" s="118">
        <v>0.17122959087921652</v>
      </c>
      <c r="N52" s="119">
        <v>-0.12580645161290327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73338</v>
      </c>
      <c r="C54" s="85">
        <v>85249496.538299233</v>
      </c>
      <c r="D54" s="85">
        <v>48102</v>
      </c>
      <c r="E54" s="20"/>
      <c r="F54" s="50" t="s">
        <v>42</v>
      </c>
      <c r="G54" s="51">
        <v>72797</v>
      </c>
      <c r="H54" s="51">
        <v>89809930.952495098</v>
      </c>
      <c r="I54" s="55">
        <v>45478</v>
      </c>
      <c r="K54" s="98" t="s">
        <v>42</v>
      </c>
      <c r="L54" s="99">
        <v>7.4316249295987014E-3</v>
      </c>
      <c r="M54" s="99">
        <v>-5.0778731993548765E-2</v>
      </c>
      <c r="N54" s="99">
        <v>5.7698227714499284E-2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58635</v>
      </c>
      <c r="C55" s="30">
        <v>68311293.002444878</v>
      </c>
      <c r="D55" s="31">
        <v>38786</v>
      </c>
      <c r="E55" s="20"/>
      <c r="F55" s="73" t="s">
        <v>43</v>
      </c>
      <c r="G55" s="57">
        <v>59149</v>
      </c>
      <c r="H55" s="57">
        <v>74138985.981229275</v>
      </c>
      <c r="I55" s="58">
        <v>36846</v>
      </c>
      <c r="K55" s="10" t="s">
        <v>43</v>
      </c>
      <c r="L55" s="102">
        <v>-8.6899186799438422E-3</v>
      </c>
      <c r="M55" s="102">
        <v>-7.8604972831161635E-2</v>
      </c>
      <c r="N55" s="103">
        <v>5.2651576833306235E-2</v>
      </c>
    </row>
    <row r="56" spans="1:19" ht="13.5" thickBot="1" x14ac:dyDescent="0.25">
      <c r="A56" s="39" t="s">
        <v>44</v>
      </c>
      <c r="B56" s="30">
        <v>3689</v>
      </c>
      <c r="C56" s="30">
        <v>4064978.9263221165</v>
      </c>
      <c r="D56" s="31">
        <v>2522</v>
      </c>
      <c r="E56" s="20"/>
      <c r="F56" s="68" t="s">
        <v>44</v>
      </c>
      <c r="G56" s="79">
        <v>3220</v>
      </c>
      <c r="H56" s="79">
        <v>3364639.4509190004</v>
      </c>
      <c r="I56" s="80">
        <v>2296</v>
      </c>
      <c r="K56" s="11" t="s">
        <v>44</v>
      </c>
      <c r="L56" s="102">
        <v>0.14565217391304341</v>
      </c>
      <c r="M56" s="102">
        <v>0.20814696065334104</v>
      </c>
      <c r="N56" s="103">
        <v>9.8432055749128944E-2</v>
      </c>
    </row>
    <row r="57" spans="1:19" ht="13.5" thickBot="1" x14ac:dyDescent="0.25">
      <c r="A57" s="39" t="s">
        <v>45</v>
      </c>
      <c r="B57" s="30">
        <v>2635</v>
      </c>
      <c r="C57" s="30">
        <v>3223586.8790794257</v>
      </c>
      <c r="D57" s="31">
        <v>1339</v>
      </c>
      <c r="E57" s="20"/>
      <c r="F57" s="68" t="s">
        <v>45</v>
      </c>
      <c r="G57" s="79">
        <v>2780</v>
      </c>
      <c r="H57" s="79">
        <v>3323802.2302464386</v>
      </c>
      <c r="I57" s="80">
        <v>1594</v>
      </c>
      <c r="K57" s="11" t="s">
        <v>45</v>
      </c>
      <c r="L57" s="102">
        <v>-5.2158273381294973E-2</v>
      </c>
      <c r="M57" s="102">
        <v>-3.0150816512203416E-2</v>
      </c>
      <c r="N57" s="103">
        <v>-0.15997490589711416</v>
      </c>
    </row>
    <row r="58" spans="1:19" ht="13.5" thickBot="1" x14ac:dyDescent="0.25">
      <c r="A58" s="40" t="s">
        <v>46</v>
      </c>
      <c r="B58" s="34">
        <v>8379</v>
      </c>
      <c r="C58" s="34">
        <v>9649637.7304527983</v>
      </c>
      <c r="D58" s="35">
        <v>5455</v>
      </c>
      <c r="E58" s="20"/>
      <c r="F58" s="69" t="s">
        <v>46</v>
      </c>
      <c r="G58" s="74">
        <v>7648</v>
      </c>
      <c r="H58" s="74">
        <v>8982503.2901003826</v>
      </c>
      <c r="I58" s="75">
        <v>4742</v>
      </c>
      <c r="K58" s="12" t="s">
        <v>46</v>
      </c>
      <c r="L58" s="104">
        <v>9.5580543933054374E-2</v>
      </c>
      <c r="M58" s="104">
        <v>7.4270436514914939E-2</v>
      </c>
      <c r="N58" s="105">
        <v>0.15035849852382954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38403</v>
      </c>
      <c r="C60" s="85">
        <v>30601335.212850064</v>
      </c>
      <c r="D60" s="85">
        <v>29666</v>
      </c>
      <c r="E60" s="20"/>
      <c r="F60" s="50" t="s">
        <v>47</v>
      </c>
      <c r="G60" s="51">
        <v>39516</v>
      </c>
      <c r="H60" s="51">
        <v>30854362.511629559</v>
      </c>
      <c r="I60" s="55">
        <v>29835</v>
      </c>
      <c r="K60" s="98" t="s">
        <v>47</v>
      </c>
      <c r="L60" s="99">
        <v>-2.816580625569387E-2</v>
      </c>
      <c r="M60" s="99">
        <v>-8.2006976706818779E-3</v>
      </c>
      <c r="N60" s="99">
        <v>-5.6644880174292478E-3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5463</v>
      </c>
      <c r="C61" s="30">
        <v>4576455.1692576716</v>
      </c>
      <c r="D61" s="31">
        <v>4349</v>
      </c>
      <c r="E61" s="20"/>
      <c r="F61" s="73" t="s">
        <v>48</v>
      </c>
      <c r="G61" s="57">
        <v>5227</v>
      </c>
      <c r="H61" s="57">
        <v>4104545.4181344253</v>
      </c>
      <c r="I61" s="58">
        <v>3902</v>
      </c>
      <c r="K61" s="10" t="s">
        <v>48</v>
      </c>
      <c r="L61" s="102">
        <v>4.5150181748613072E-2</v>
      </c>
      <c r="M61" s="102">
        <v>0.11497247637662533</v>
      </c>
      <c r="N61" s="103">
        <v>0.1145566376217324</v>
      </c>
    </row>
    <row r="62" spans="1:19" ht="13.5" thickBot="1" x14ac:dyDescent="0.25">
      <c r="A62" s="39" t="s">
        <v>49</v>
      </c>
      <c r="B62" s="30">
        <v>3389</v>
      </c>
      <c r="C62" s="30">
        <v>4321022.3096777145</v>
      </c>
      <c r="D62" s="31">
        <v>1877</v>
      </c>
      <c r="E62" s="20"/>
      <c r="F62" s="68" t="s">
        <v>49</v>
      </c>
      <c r="G62" s="79">
        <v>4197</v>
      </c>
      <c r="H62" s="79">
        <v>5410618.5364815537</v>
      </c>
      <c r="I62" s="80">
        <v>2269</v>
      </c>
      <c r="K62" s="11" t="s">
        <v>49</v>
      </c>
      <c r="L62" s="102">
        <v>-0.19251846557064567</v>
      </c>
      <c r="M62" s="102">
        <v>-0.20138108415094214</v>
      </c>
      <c r="N62" s="103">
        <v>-0.17276333186425741</v>
      </c>
    </row>
    <row r="63" spans="1:19" ht="13.5" thickBot="1" x14ac:dyDescent="0.25">
      <c r="A63" s="40" t="s">
        <v>50</v>
      </c>
      <c r="B63" s="34">
        <v>29551</v>
      </c>
      <c r="C63" s="34">
        <v>21703857.733914677</v>
      </c>
      <c r="D63" s="35">
        <v>23440</v>
      </c>
      <c r="E63" s="20"/>
      <c r="F63" s="69" t="s">
        <v>50</v>
      </c>
      <c r="G63" s="74">
        <v>30092</v>
      </c>
      <c r="H63" s="74">
        <v>21339198.557013579</v>
      </c>
      <c r="I63" s="75">
        <v>23664</v>
      </c>
      <c r="K63" s="12" t="s">
        <v>50</v>
      </c>
      <c r="L63" s="104">
        <v>-1.7978200186095972E-2</v>
      </c>
      <c r="M63" s="104">
        <v>1.7088700680431446E-2</v>
      </c>
      <c r="N63" s="105">
        <v>-9.4658553076403251E-3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2342</v>
      </c>
      <c r="C65" s="85">
        <v>2080711.8463762575</v>
      </c>
      <c r="D65" s="85">
        <v>1503</v>
      </c>
      <c r="E65" s="20"/>
      <c r="F65" s="50" t="s">
        <v>51</v>
      </c>
      <c r="G65" s="51">
        <v>2222</v>
      </c>
      <c r="H65" s="51">
        <v>2183428.3444417808</v>
      </c>
      <c r="I65" s="55">
        <v>1328</v>
      </c>
      <c r="K65" s="98" t="s">
        <v>51</v>
      </c>
      <c r="L65" s="99">
        <v>5.4005400540054094E-2</v>
      </c>
      <c r="M65" s="99">
        <v>-4.7043677126846095E-2</v>
      </c>
      <c r="N65" s="99">
        <v>0.13177710843373491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1257</v>
      </c>
      <c r="C66" s="30">
        <v>1140055.7552843485</v>
      </c>
      <c r="D66" s="31">
        <v>745</v>
      </c>
      <c r="E66" s="20"/>
      <c r="F66" s="73" t="s">
        <v>52</v>
      </c>
      <c r="G66" s="57">
        <v>1224</v>
      </c>
      <c r="H66" s="57">
        <v>1190617.0238521961</v>
      </c>
      <c r="I66" s="58">
        <v>655</v>
      </c>
      <c r="K66" s="10" t="s">
        <v>52</v>
      </c>
      <c r="L66" s="102">
        <v>2.6960784313725394E-2</v>
      </c>
      <c r="M66" s="102">
        <v>-4.2466441815402933E-2</v>
      </c>
      <c r="N66" s="103">
        <v>0.13740458015267176</v>
      </c>
    </row>
    <row r="67" spans="1:19" ht="13.5" thickBot="1" x14ac:dyDescent="0.25">
      <c r="A67" s="40" t="s">
        <v>53</v>
      </c>
      <c r="B67" s="34">
        <v>1085</v>
      </c>
      <c r="C67" s="34">
        <v>940656.09109190898</v>
      </c>
      <c r="D67" s="35">
        <v>758</v>
      </c>
      <c r="E67" s="20"/>
      <c r="F67" s="69" t="s">
        <v>53</v>
      </c>
      <c r="G67" s="74">
        <v>998</v>
      </c>
      <c r="H67" s="74">
        <v>992811.320589585</v>
      </c>
      <c r="I67" s="75">
        <v>673</v>
      </c>
      <c r="K67" s="12" t="s">
        <v>53</v>
      </c>
      <c r="L67" s="104">
        <v>8.7174348697394821E-2</v>
      </c>
      <c r="M67" s="104">
        <v>-5.2532871469176512E-2</v>
      </c>
      <c r="N67" s="105">
        <v>0.1263001485884101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17858</v>
      </c>
      <c r="C69" s="85">
        <v>18198980.096891165</v>
      </c>
      <c r="D69" s="85">
        <v>11452</v>
      </c>
      <c r="E69" s="20"/>
      <c r="F69" s="50" t="s">
        <v>54</v>
      </c>
      <c r="G69" s="51">
        <v>18977</v>
      </c>
      <c r="H69" s="51">
        <v>18352619.435604118</v>
      </c>
      <c r="I69" s="55">
        <v>11852</v>
      </c>
      <c r="K69" s="98" t="s">
        <v>54</v>
      </c>
      <c r="L69" s="99">
        <v>-5.8966116878326424E-2</v>
      </c>
      <c r="M69" s="99">
        <v>-8.3715209838053362E-3</v>
      </c>
      <c r="N69" s="99">
        <v>-3.374957813027335E-2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7722</v>
      </c>
      <c r="C70" s="30">
        <v>6700296.0019216454</v>
      </c>
      <c r="D70" s="31">
        <v>5168</v>
      </c>
      <c r="E70" s="20"/>
      <c r="F70" s="73" t="s">
        <v>55</v>
      </c>
      <c r="G70" s="57">
        <v>7573</v>
      </c>
      <c r="H70" s="57">
        <v>6504803.7167503778</v>
      </c>
      <c r="I70" s="58">
        <v>5058</v>
      </c>
      <c r="K70" s="10" t="s">
        <v>55</v>
      </c>
      <c r="L70" s="102">
        <v>1.9675161758880177E-2</v>
      </c>
      <c r="M70" s="102">
        <v>3.0053525622588673E-2</v>
      </c>
      <c r="N70" s="103">
        <v>2.1747726374060861E-2</v>
      </c>
    </row>
    <row r="71" spans="1:19" ht="13.5" thickBot="1" x14ac:dyDescent="0.25">
      <c r="A71" s="39" t="s">
        <v>56</v>
      </c>
      <c r="B71" s="30">
        <v>1032</v>
      </c>
      <c r="C71" s="30">
        <v>1210578.000565147</v>
      </c>
      <c r="D71" s="31">
        <v>541</v>
      </c>
      <c r="E71" s="20"/>
      <c r="F71" s="68" t="s">
        <v>56</v>
      </c>
      <c r="G71" s="79">
        <v>974</v>
      </c>
      <c r="H71" s="79">
        <v>1130010.6812452411</v>
      </c>
      <c r="I71" s="80">
        <v>559</v>
      </c>
      <c r="K71" s="11" t="s">
        <v>56</v>
      </c>
      <c r="L71" s="102">
        <v>5.9548254620123142E-2</v>
      </c>
      <c r="M71" s="102">
        <v>7.1297838734694974E-2</v>
      </c>
      <c r="N71" s="103">
        <v>-3.2200357781753119E-2</v>
      </c>
    </row>
    <row r="72" spans="1:19" ht="13.5" thickBot="1" x14ac:dyDescent="0.25">
      <c r="A72" s="39" t="s">
        <v>57</v>
      </c>
      <c r="B72" s="30">
        <v>1125</v>
      </c>
      <c r="C72" s="30">
        <v>995349.17947956093</v>
      </c>
      <c r="D72" s="31">
        <v>766</v>
      </c>
      <c r="E72" s="20"/>
      <c r="F72" s="68" t="s">
        <v>57</v>
      </c>
      <c r="G72" s="79">
        <v>987</v>
      </c>
      <c r="H72" s="79">
        <v>1088901.000960083</v>
      </c>
      <c r="I72" s="80">
        <v>580</v>
      </c>
      <c r="K72" s="11" t="s">
        <v>57</v>
      </c>
      <c r="L72" s="102">
        <v>0.13981762917933138</v>
      </c>
      <c r="M72" s="102">
        <v>-8.5913982444719483E-2</v>
      </c>
      <c r="N72" s="103">
        <v>0.32068965517241388</v>
      </c>
    </row>
    <row r="73" spans="1:19" ht="13.5" thickBot="1" x14ac:dyDescent="0.25">
      <c r="A73" s="40" t="s">
        <v>58</v>
      </c>
      <c r="B73" s="34">
        <v>7979</v>
      </c>
      <c r="C73" s="34">
        <v>9292756.9149248097</v>
      </c>
      <c r="D73" s="35">
        <v>4977</v>
      </c>
      <c r="E73" s="20"/>
      <c r="F73" s="69" t="s">
        <v>58</v>
      </c>
      <c r="G73" s="74">
        <v>9443</v>
      </c>
      <c r="H73" s="74">
        <v>9628904.036648415</v>
      </c>
      <c r="I73" s="75">
        <v>5655</v>
      </c>
      <c r="K73" s="12" t="s">
        <v>58</v>
      </c>
      <c r="L73" s="104">
        <v>-0.1550354760139786</v>
      </c>
      <c r="M73" s="104">
        <v>-3.491021620365109E-2</v>
      </c>
      <c r="N73" s="105">
        <v>-0.11989389920424398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52763</v>
      </c>
      <c r="C75" s="85">
        <v>55077019.524001576</v>
      </c>
      <c r="D75" s="85">
        <v>36782</v>
      </c>
      <c r="E75" s="20"/>
      <c r="F75" s="50" t="s">
        <v>59</v>
      </c>
      <c r="G75" s="51">
        <v>51506</v>
      </c>
      <c r="H75" s="51">
        <v>49440751.281802647</v>
      </c>
      <c r="I75" s="55">
        <v>35399</v>
      </c>
      <c r="K75" s="98" t="s">
        <v>59</v>
      </c>
      <c r="L75" s="99">
        <v>2.4404923698210013E-2</v>
      </c>
      <c r="M75" s="99">
        <v>0.11400045703337502</v>
      </c>
      <c r="N75" s="99">
        <v>3.9068900251419514E-2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52763</v>
      </c>
      <c r="C76" s="34">
        <v>55077019.524001576</v>
      </c>
      <c r="D76" s="35">
        <v>36782</v>
      </c>
      <c r="E76" s="20"/>
      <c r="F76" s="72" t="s">
        <v>60</v>
      </c>
      <c r="G76" s="61">
        <v>51506</v>
      </c>
      <c r="H76" s="61">
        <v>49440751.281802647</v>
      </c>
      <c r="I76" s="62">
        <v>35399</v>
      </c>
      <c r="K76" s="14" t="s">
        <v>60</v>
      </c>
      <c r="L76" s="104">
        <v>2.4404923698210013E-2</v>
      </c>
      <c r="M76" s="104">
        <v>0.11400045703337502</v>
      </c>
      <c r="N76" s="105">
        <v>3.9068900251419514E-2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38277</v>
      </c>
      <c r="C78" s="85">
        <v>29195749.722184829</v>
      </c>
      <c r="D78" s="85">
        <v>31441</v>
      </c>
      <c r="E78" s="20"/>
      <c r="F78" s="50" t="s">
        <v>61</v>
      </c>
      <c r="G78" s="51">
        <v>32358</v>
      </c>
      <c r="H78" s="51">
        <v>27750407.407569893</v>
      </c>
      <c r="I78" s="55">
        <v>26825</v>
      </c>
      <c r="K78" s="98" t="s">
        <v>61</v>
      </c>
      <c r="L78" s="99">
        <v>0.18292230669386234</v>
      </c>
      <c r="M78" s="99">
        <v>5.2083643075476749E-2</v>
      </c>
      <c r="N78" s="99">
        <v>0.17207828518173351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38277</v>
      </c>
      <c r="C79" s="34">
        <v>29195749.722184829</v>
      </c>
      <c r="D79" s="35">
        <v>31441</v>
      </c>
      <c r="E79" s="20"/>
      <c r="F79" s="72" t="s">
        <v>62</v>
      </c>
      <c r="G79" s="61">
        <v>32358</v>
      </c>
      <c r="H79" s="61">
        <v>27750407.407569893</v>
      </c>
      <c r="I79" s="62">
        <v>26825</v>
      </c>
      <c r="K79" s="14" t="s">
        <v>62</v>
      </c>
      <c r="L79" s="104">
        <v>0.18292230669386234</v>
      </c>
      <c r="M79" s="104">
        <v>5.2083643075476749E-2</v>
      </c>
      <c r="N79" s="105">
        <v>0.17207828518173351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10451</v>
      </c>
      <c r="C81" s="85">
        <v>13328486.07494403</v>
      </c>
      <c r="D81" s="85">
        <v>7156</v>
      </c>
      <c r="E81" s="20"/>
      <c r="F81" s="50" t="s">
        <v>63</v>
      </c>
      <c r="G81" s="51">
        <v>10764</v>
      </c>
      <c r="H81" s="51">
        <v>13232302.182364723</v>
      </c>
      <c r="I81" s="55">
        <v>7502</v>
      </c>
      <c r="K81" s="98" t="s">
        <v>63</v>
      </c>
      <c r="L81" s="99">
        <v>-2.9078409513192072E-2</v>
      </c>
      <c r="M81" s="99">
        <v>7.2688706208279275E-3</v>
      </c>
      <c r="N81" s="99">
        <v>-4.6121034390829152E-2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10451</v>
      </c>
      <c r="C82" s="34">
        <v>13328486.07494403</v>
      </c>
      <c r="D82" s="35">
        <v>7156</v>
      </c>
      <c r="E82" s="20"/>
      <c r="F82" s="72" t="s">
        <v>64</v>
      </c>
      <c r="G82" s="61">
        <v>10764</v>
      </c>
      <c r="H82" s="61">
        <v>13232302.182364723</v>
      </c>
      <c r="I82" s="62">
        <v>7502</v>
      </c>
      <c r="K82" s="14" t="s">
        <v>64</v>
      </c>
      <c r="L82" s="104">
        <v>-2.9078409513192072E-2</v>
      </c>
      <c r="M82" s="104">
        <v>7.2688706208279275E-3</v>
      </c>
      <c r="N82" s="105">
        <v>-4.6121034390829152E-2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17797</v>
      </c>
      <c r="C84" s="85">
        <v>17797643.716189168</v>
      </c>
      <c r="D84" s="85">
        <v>13550</v>
      </c>
      <c r="E84" s="20"/>
      <c r="F84" s="50" t="s">
        <v>65</v>
      </c>
      <c r="G84" s="51">
        <v>17855</v>
      </c>
      <c r="H84" s="51">
        <v>17878421.523700051</v>
      </c>
      <c r="I84" s="55">
        <v>13633</v>
      </c>
      <c r="K84" s="98" t="s">
        <v>65</v>
      </c>
      <c r="L84" s="99">
        <v>-3.2483898067767747E-3</v>
      </c>
      <c r="M84" s="99">
        <v>-4.5181733411868708E-3</v>
      </c>
      <c r="N84" s="99">
        <v>-6.0881684148756943E-3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3861</v>
      </c>
      <c r="C85" s="30">
        <v>4485417.3681211611</v>
      </c>
      <c r="D85" s="31">
        <v>2692</v>
      </c>
      <c r="E85" s="20"/>
      <c r="F85" s="73" t="s">
        <v>66</v>
      </c>
      <c r="G85" s="57">
        <v>3771</v>
      </c>
      <c r="H85" s="57">
        <v>4516654.9868012508</v>
      </c>
      <c r="I85" s="58">
        <v>2548</v>
      </c>
      <c r="K85" s="10" t="s">
        <v>66</v>
      </c>
      <c r="L85" s="102">
        <v>2.3866348448687402E-2</v>
      </c>
      <c r="M85" s="102">
        <v>-6.916095821215773E-3</v>
      </c>
      <c r="N85" s="103">
        <v>5.6514913657770727E-2</v>
      </c>
    </row>
    <row r="86" spans="1:19" ht="13.5" thickBot="1" x14ac:dyDescent="0.25">
      <c r="A86" s="39" t="s">
        <v>67</v>
      </c>
      <c r="B86" s="30">
        <v>2805</v>
      </c>
      <c r="C86" s="30">
        <v>2972331.9486215641</v>
      </c>
      <c r="D86" s="31">
        <v>2073</v>
      </c>
      <c r="E86" s="20"/>
      <c r="F86" s="68" t="s">
        <v>67</v>
      </c>
      <c r="G86" s="79">
        <v>3121</v>
      </c>
      <c r="H86" s="79">
        <v>3164671.7882395941</v>
      </c>
      <c r="I86" s="80">
        <v>2417</v>
      </c>
      <c r="K86" s="11" t="s">
        <v>67</v>
      </c>
      <c r="L86" s="102">
        <v>-0.1012495994873438</v>
      </c>
      <c r="M86" s="102">
        <v>-6.0777184014087715E-2</v>
      </c>
      <c r="N86" s="103">
        <v>-0.14232519652461728</v>
      </c>
    </row>
    <row r="87" spans="1:19" ht="13.5" thickBot="1" x14ac:dyDescent="0.25">
      <c r="A87" s="40" t="s">
        <v>68</v>
      </c>
      <c r="B87" s="34">
        <v>11131</v>
      </c>
      <c r="C87" s="34">
        <v>10339894.399446445</v>
      </c>
      <c r="D87" s="35">
        <v>8785</v>
      </c>
      <c r="E87" s="20"/>
      <c r="F87" s="69" t="s">
        <v>68</v>
      </c>
      <c r="G87" s="74">
        <v>10963</v>
      </c>
      <c r="H87" s="74">
        <v>10197094.748659205</v>
      </c>
      <c r="I87" s="75">
        <v>8668</v>
      </c>
      <c r="K87" s="12" t="s">
        <v>68</v>
      </c>
      <c r="L87" s="104">
        <v>1.5324272553133289E-2</v>
      </c>
      <c r="M87" s="104">
        <v>1.4003954489685944E-2</v>
      </c>
      <c r="N87" s="105">
        <v>1.3497923396400546E-2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3286</v>
      </c>
      <c r="C89" s="85">
        <v>3688146.3990878602</v>
      </c>
      <c r="D89" s="85">
        <v>2139</v>
      </c>
      <c r="E89" s="20"/>
      <c r="F89" s="54" t="s">
        <v>69</v>
      </c>
      <c r="G89" s="51">
        <v>2645</v>
      </c>
      <c r="H89" s="51">
        <v>2810397.9592145998</v>
      </c>
      <c r="I89" s="55">
        <v>1999</v>
      </c>
      <c r="K89" s="101" t="s">
        <v>69</v>
      </c>
      <c r="L89" s="99">
        <v>0.24234404536862009</v>
      </c>
      <c r="M89" s="99">
        <v>0.31232176105001086</v>
      </c>
      <c r="N89" s="99">
        <v>7.0035017508754294E-2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3286</v>
      </c>
      <c r="C90" s="34">
        <v>3688146.3990878602</v>
      </c>
      <c r="D90" s="35">
        <v>2139</v>
      </c>
      <c r="E90" s="20"/>
      <c r="F90" s="71" t="s">
        <v>70</v>
      </c>
      <c r="G90" s="61">
        <v>2645</v>
      </c>
      <c r="H90" s="61">
        <v>2810397.9592145998</v>
      </c>
      <c r="I90" s="62">
        <v>1999</v>
      </c>
      <c r="K90" s="13" t="s">
        <v>70</v>
      </c>
      <c r="L90" s="104">
        <v>0.24234404536862009</v>
      </c>
      <c r="M90" s="104">
        <v>0.31232176105001086</v>
      </c>
      <c r="N90" s="105">
        <v>7.0035017508754294E-2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3"/>
    <pageSetUpPr fitToPage="1"/>
  </sheetPr>
  <dimension ref="A1:S92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86" t="s">
        <v>76</v>
      </c>
      <c r="L1" s="186"/>
      <c r="M1" s="44" t="s">
        <v>74</v>
      </c>
      <c r="N1" s="1"/>
    </row>
    <row r="2" spans="1:19" x14ac:dyDescent="0.2">
      <c r="A2" s="25" t="s">
        <v>83</v>
      </c>
      <c r="B2" s="26">
        <v>2019</v>
      </c>
      <c r="C2" s="25"/>
      <c r="D2" s="25"/>
      <c r="F2" s="44" t="s">
        <v>83</v>
      </c>
      <c r="G2" s="45">
        <v>2018</v>
      </c>
      <c r="K2" s="1" t="s">
        <v>83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386687</v>
      </c>
      <c r="C6" s="85">
        <v>359918540.23199099</v>
      </c>
      <c r="D6" s="85">
        <v>274286</v>
      </c>
      <c r="E6" s="20"/>
      <c r="F6" s="50" t="s">
        <v>1</v>
      </c>
      <c r="G6" s="51">
        <v>383932</v>
      </c>
      <c r="H6" s="51">
        <v>363364629.59905064</v>
      </c>
      <c r="I6" s="51">
        <v>268829</v>
      </c>
      <c r="K6" s="98" t="s">
        <v>1</v>
      </c>
      <c r="L6" s="99">
        <v>7.1757498723732382E-3</v>
      </c>
      <c r="M6" s="99">
        <v>-9.4838327298454317E-3</v>
      </c>
      <c r="N6" s="99">
        <v>2.0299149273329986E-2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39940</v>
      </c>
      <c r="C8" s="87">
        <v>30637999.87793199</v>
      </c>
      <c r="D8" s="87">
        <v>29144</v>
      </c>
      <c r="E8" s="20"/>
      <c r="F8" s="54" t="s">
        <v>4</v>
      </c>
      <c r="G8" s="51">
        <v>36483</v>
      </c>
      <c r="H8" s="51">
        <v>29129619.266715132</v>
      </c>
      <c r="I8" s="55">
        <v>26163</v>
      </c>
      <c r="K8" s="101" t="s">
        <v>4</v>
      </c>
      <c r="L8" s="99">
        <v>9.4756461913767964E-2</v>
      </c>
      <c r="M8" s="99">
        <v>5.1781679582074247E-2</v>
      </c>
      <c r="N8" s="99">
        <v>0.11393953292818093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2611</v>
      </c>
      <c r="C9" s="30">
        <v>2030903.2395742487</v>
      </c>
      <c r="D9" s="31">
        <v>1744</v>
      </c>
      <c r="E9" s="21"/>
      <c r="F9" s="56" t="s">
        <v>5</v>
      </c>
      <c r="G9" s="57">
        <v>2975</v>
      </c>
      <c r="H9" s="57">
        <v>2036431.9424958229</v>
      </c>
      <c r="I9" s="58">
        <v>1983</v>
      </c>
      <c r="K9" s="7" t="s">
        <v>5</v>
      </c>
      <c r="L9" s="102">
        <v>-0.12235294117647055</v>
      </c>
      <c r="M9" s="102">
        <v>-2.7148969755396157E-3</v>
      </c>
      <c r="N9" s="102">
        <v>-0.12052445789208266</v>
      </c>
    </row>
    <row r="10" spans="1:19" ht="13.5" thickBot="1" x14ac:dyDescent="0.25">
      <c r="A10" s="32" t="s">
        <v>6</v>
      </c>
      <c r="B10" s="30">
        <v>7685</v>
      </c>
      <c r="C10" s="30">
        <v>5017839.6978834765</v>
      </c>
      <c r="D10" s="31">
        <v>6693</v>
      </c>
      <c r="E10" s="20"/>
      <c r="F10" s="59" t="s">
        <v>6</v>
      </c>
      <c r="G10" s="79">
        <v>6185</v>
      </c>
      <c r="H10" s="79">
        <v>4784682.2808352271</v>
      </c>
      <c r="I10" s="80">
        <v>5091</v>
      </c>
      <c r="K10" s="8" t="s">
        <v>6</v>
      </c>
      <c r="L10" s="113">
        <v>0.24252223120452698</v>
      </c>
      <c r="M10" s="113">
        <v>4.8729968546114E-2</v>
      </c>
      <c r="N10" s="115">
        <v>0.3146729522687095</v>
      </c>
    </row>
    <row r="11" spans="1:19" ht="13.5" thickBot="1" x14ac:dyDescent="0.25">
      <c r="A11" s="32" t="s">
        <v>7</v>
      </c>
      <c r="B11" s="30">
        <v>2337</v>
      </c>
      <c r="C11" s="30">
        <v>2338204.7817076109</v>
      </c>
      <c r="D11" s="31">
        <v>1433</v>
      </c>
      <c r="E11" s="20"/>
      <c r="F11" s="59" t="s">
        <v>7</v>
      </c>
      <c r="G11" s="79">
        <v>2735</v>
      </c>
      <c r="H11" s="79">
        <v>2157926.9012661004</v>
      </c>
      <c r="I11" s="80">
        <v>1397</v>
      </c>
      <c r="K11" s="8" t="s">
        <v>7</v>
      </c>
      <c r="L11" s="113">
        <v>-0.14552102376599629</v>
      </c>
      <c r="M11" s="113">
        <v>8.3542162774715711E-2</v>
      </c>
      <c r="N11" s="115">
        <v>2.5769506084466709E-2</v>
      </c>
    </row>
    <row r="12" spans="1:19" ht="13.5" thickBot="1" x14ac:dyDescent="0.25">
      <c r="A12" s="32" t="s">
        <v>8</v>
      </c>
      <c r="B12" s="30">
        <v>3810</v>
      </c>
      <c r="C12" s="30">
        <v>2586866.1149283787</v>
      </c>
      <c r="D12" s="31">
        <v>2827</v>
      </c>
      <c r="E12" s="20"/>
      <c r="F12" s="59" t="s">
        <v>8</v>
      </c>
      <c r="G12" s="79">
        <v>3534</v>
      </c>
      <c r="H12" s="79">
        <v>2582856.8846803284</v>
      </c>
      <c r="I12" s="80">
        <v>2832</v>
      </c>
      <c r="K12" s="8" t="s">
        <v>8</v>
      </c>
      <c r="L12" s="113">
        <v>7.8098471986417728E-2</v>
      </c>
      <c r="M12" s="113">
        <v>1.5522463795150099E-3</v>
      </c>
      <c r="N12" s="115">
        <v>-1.7655367231638186E-3</v>
      </c>
    </row>
    <row r="13" spans="1:19" ht="13.5" thickBot="1" x14ac:dyDescent="0.25">
      <c r="A13" s="32" t="s">
        <v>9</v>
      </c>
      <c r="B13" s="30">
        <v>3395</v>
      </c>
      <c r="C13" s="30">
        <v>2253656.5504783439</v>
      </c>
      <c r="D13" s="31">
        <v>2340</v>
      </c>
      <c r="E13" s="20"/>
      <c r="F13" s="59" t="s">
        <v>9</v>
      </c>
      <c r="G13" s="79">
        <v>2647</v>
      </c>
      <c r="H13" s="79">
        <v>1609016.1902485657</v>
      </c>
      <c r="I13" s="80">
        <v>1951</v>
      </c>
      <c r="K13" s="8" t="s">
        <v>9</v>
      </c>
      <c r="L13" s="113">
        <v>0.28258405742349835</v>
      </c>
      <c r="M13" s="113">
        <v>0.40064255669807292</v>
      </c>
      <c r="N13" s="115">
        <v>0.19938493080471553</v>
      </c>
    </row>
    <row r="14" spans="1:19" ht="13.5" thickBot="1" x14ac:dyDescent="0.25">
      <c r="A14" s="32" t="s">
        <v>10</v>
      </c>
      <c r="B14" s="30">
        <v>1310</v>
      </c>
      <c r="C14" s="30">
        <v>1525118.807149424</v>
      </c>
      <c r="D14" s="31">
        <v>813</v>
      </c>
      <c r="E14" s="20"/>
      <c r="F14" s="59" t="s">
        <v>10</v>
      </c>
      <c r="G14" s="79">
        <v>1396</v>
      </c>
      <c r="H14" s="79">
        <v>1633092.8081520069</v>
      </c>
      <c r="I14" s="80">
        <v>781</v>
      </c>
      <c r="K14" s="8" t="s">
        <v>10</v>
      </c>
      <c r="L14" s="113">
        <v>-6.1604584527220618E-2</v>
      </c>
      <c r="M14" s="113">
        <v>-6.6116267528460559E-2</v>
      </c>
      <c r="N14" s="115">
        <v>4.0973111395646633E-2</v>
      </c>
    </row>
    <row r="15" spans="1:19" ht="13.5" thickBot="1" x14ac:dyDescent="0.25">
      <c r="A15" s="32" t="s">
        <v>11</v>
      </c>
      <c r="B15" s="30">
        <v>7177</v>
      </c>
      <c r="C15" s="30">
        <v>5087064.0621800665</v>
      </c>
      <c r="D15" s="31">
        <v>5365</v>
      </c>
      <c r="E15" s="20"/>
      <c r="F15" s="59" t="s">
        <v>11</v>
      </c>
      <c r="G15" s="79">
        <v>6330</v>
      </c>
      <c r="H15" s="79">
        <v>5053924.3002978722</v>
      </c>
      <c r="I15" s="80">
        <v>4528</v>
      </c>
      <c r="K15" s="8" t="s">
        <v>11</v>
      </c>
      <c r="L15" s="113">
        <v>0.13380726698262246</v>
      </c>
      <c r="M15" s="113">
        <v>6.5572335304351359E-3</v>
      </c>
      <c r="N15" s="115">
        <v>0.18484982332155475</v>
      </c>
    </row>
    <row r="16" spans="1:19" ht="13.5" thickBot="1" x14ac:dyDescent="0.25">
      <c r="A16" s="33" t="s">
        <v>12</v>
      </c>
      <c r="B16" s="34">
        <v>11615</v>
      </c>
      <c r="C16" s="34">
        <v>9798346.6240304429</v>
      </c>
      <c r="D16" s="35">
        <v>7929</v>
      </c>
      <c r="E16" s="20"/>
      <c r="F16" s="60" t="s">
        <v>12</v>
      </c>
      <c r="G16" s="109">
        <v>10681</v>
      </c>
      <c r="H16" s="109">
        <v>9271687.9587392081</v>
      </c>
      <c r="I16" s="110">
        <v>7600</v>
      </c>
      <c r="K16" s="9" t="s">
        <v>12</v>
      </c>
      <c r="L16" s="116">
        <v>8.7444995786911228E-2</v>
      </c>
      <c r="M16" s="116">
        <v>5.6802889358978259E-2</v>
      </c>
      <c r="N16" s="117">
        <v>4.3289473684210433E-2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15642</v>
      </c>
      <c r="C18" s="89">
        <v>17803600.576931912</v>
      </c>
      <c r="D18" s="89">
        <v>9836</v>
      </c>
      <c r="E18" s="20"/>
      <c r="F18" s="65" t="s">
        <v>13</v>
      </c>
      <c r="G18" s="66">
        <v>16915</v>
      </c>
      <c r="H18" s="66">
        <v>17356652.231532745</v>
      </c>
      <c r="I18" s="67">
        <v>11031</v>
      </c>
      <c r="K18" s="107" t="s">
        <v>13</v>
      </c>
      <c r="L18" s="108">
        <v>-7.5258646172036703E-2</v>
      </c>
      <c r="M18" s="108">
        <v>2.5750838320489855E-2</v>
      </c>
      <c r="N18" s="120">
        <v>-0.10833106699301964</v>
      </c>
    </row>
    <row r="19" spans="1:19" ht="13.5" thickBot="1" x14ac:dyDescent="0.25">
      <c r="A19" s="38" t="s">
        <v>14</v>
      </c>
      <c r="B19" s="30">
        <v>1257</v>
      </c>
      <c r="C19" s="30">
        <v>1846660.7800024415</v>
      </c>
      <c r="D19" s="31">
        <v>599</v>
      </c>
      <c r="E19" s="20"/>
      <c r="F19" s="68" t="s">
        <v>14</v>
      </c>
      <c r="G19" s="57">
        <v>1249</v>
      </c>
      <c r="H19" s="57">
        <v>1480034.6699468996</v>
      </c>
      <c r="I19" s="58">
        <v>570</v>
      </c>
      <c r="K19" s="10" t="s">
        <v>14</v>
      </c>
      <c r="L19" s="164">
        <v>6.4051240992795133E-3</v>
      </c>
      <c r="M19" s="164">
        <v>0.24771454176049512</v>
      </c>
      <c r="N19" s="165">
        <v>5.0877192982456076E-2</v>
      </c>
    </row>
    <row r="20" spans="1:19" ht="13.5" thickBot="1" x14ac:dyDescent="0.25">
      <c r="A20" s="39" t="s">
        <v>15</v>
      </c>
      <c r="B20" s="30">
        <v>1305</v>
      </c>
      <c r="C20" s="30">
        <v>1141468.7600000002</v>
      </c>
      <c r="D20" s="31">
        <v>962</v>
      </c>
      <c r="E20" s="20"/>
      <c r="F20" s="68" t="s">
        <v>15</v>
      </c>
      <c r="G20" s="57">
        <v>1108</v>
      </c>
      <c r="H20" s="57">
        <v>951091.96</v>
      </c>
      <c r="I20" s="58">
        <v>833</v>
      </c>
      <c r="K20" s="11" t="s">
        <v>15</v>
      </c>
      <c r="L20" s="164">
        <v>0.17779783393501813</v>
      </c>
      <c r="M20" s="164">
        <v>0.20016655382093673</v>
      </c>
      <c r="N20" s="165">
        <v>0.15486194477791115</v>
      </c>
    </row>
    <row r="21" spans="1:19" ht="13.5" thickBot="1" x14ac:dyDescent="0.25">
      <c r="A21" s="40" t="s">
        <v>16</v>
      </c>
      <c r="B21" s="34">
        <v>13080</v>
      </c>
      <c r="C21" s="34">
        <v>14815471.03692947</v>
      </c>
      <c r="D21" s="35">
        <v>8275</v>
      </c>
      <c r="E21" s="20"/>
      <c r="F21" s="69" t="s">
        <v>16</v>
      </c>
      <c r="G21" s="61">
        <v>14558</v>
      </c>
      <c r="H21" s="61">
        <v>14925525.601585846</v>
      </c>
      <c r="I21" s="62">
        <v>9628</v>
      </c>
      <c r="K21" s="12" t="s">
        <v>16</v>
      </c>
      <c r="L21" s="166">
        <v>-0.10152493474378343</v>
      </c>
      <c r="M21" s="166">
        <v>-7.3735805085941575E-3</v>
      </c>
      <c r="N21" s="167">
        <v>-0.14052762775238892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4937</v>
      </c>
      <c r="C23" s="85">
        <v>5833127.2946626972</v>
      </c>
      <c r="D23" s="85">
        <v>3016</v>
      </c>
      <c r="E23" s="20"/>
      <c r="F23" s="54" t="s">
        <v>17</v>
      </c>
      <c r="G23" s="51">
        <v>5336</v>
      </c>
      <c r="H23" s="51">
        <v>6541950.4248060063</v>
      </c>
      <c r="I23" s="55">
        <v>3373</v>
      </c>
      <c r="K23" s="101" t="s">
        <v>17</v>
      </c>
      <c r="L23" s="99">
        <v>-7.4775112443778102E-2</v>
      </c>
      <c r="M23" s="99">
        <v>-0.10835042825386865</v>
      </c>
      <c r="N23" s="99">
        <v>-0.10584049807293205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4937</v>
      </c>
      <c r="C24" s="34">
        <v>5833127.2946626972</v>
      </c>
      <c r="D24" s="35">
        <v>3016</v>
      </c>
      <c r="E24" s="20"/>
      <c r="F24" s="71" t="s">
        <v>18</v>
      </c>
      <c r="G24" s="61">
        <v>5336</v>
      </c>
      <c r="H24" s="61">
        <v>6541950.4248060063</v>
      </c>
      <c r="I24" s="62">
        <v>3373</v>
      </c>
      <c r="K24" s="13" t="s">
        <v>18</v>
      </c>
      <c r="L24" s="104">
        <v>-7.4775112443778102E-2</v>
      </c>
      <c r="M24" s="104">
        <v>-0.10835042825386865</v>
      </c>
      <c r="N24" s="105">
        <v>-0.10584049807293205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4917</v>
      </c>
      <c r="C26" s="85">
        <v>2127860.6048217011</v>
      </c>
      <c r="D26" s="85">
        <v>4463</v>
      </c>
      <c r="E26" s="20"/>
      <c r="F26" s="50" t="s">
        <v>19</v>
      </c>
      <c r="G26" s="51">
        <v>4829</v>
      </c>
      <c r="H26" s="51">
        <v>1938907.4758756654</v>
      </c>
      <c r="I26" s="55">
        <v>4304</v>
      </c>
      <c r="K26" s="98" t="s">
        <v>19</v>
      </c>
      <c r="L26" s="99">
        <v>1.8223234624145768E-2</v>
      </c>
      <c r="M26" s="99">
        <v>9.7453401617681124E-2</v>
      </c>
      <c r="N26" s="99">
        <v>3.6942379182156149E-2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4917</v>
      </c>
      <c r="C27" s="34">
        <v>2127860.6048217011</v>
      </c>
      <c r="D27" s="35">
        <v>4463</v>
      </c>
      <c r="E27" s="20"/>
      <c r="F27" s="72" t="s">
        <v>20</v>
      </c>
      <c r="G27" s="61">
        <v>4829</v>
      </c>
      <c r="H27" s="61">
        <v>1938907.4758756654</v>
      </c>
      <c r="I27" s="62">
        <v>4304</v>
      </c>
      <c r="K27" s="14" t="s">
        <v>20</v>
      </c>
      <c r="L27" s="104">
        <v>1.8223234624145768E-2</v>
      </c>
      <c r="M27" s="104">
        <v>9.7453401617681124E-2</v>
      </c>
      <c r="N27" s="105">
        <v>3.6942379182156149E-2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15969</v>
      </c>
      <c r="C29" s="85">
        <v>8355430.5338107478</v>
      </c>
      <c r="D29" s="85">
        <v>12637</v>
      </c>
      <c r="E29" s="20"/>
      <c r="F29" s="50" t="s">
        <v>21</v>
      </c>
      <c r="G29" s="51">
        <v>14469</v>
      </c>
      <c r="H29" s="51">
        <v>7948870.8100355947</v>
      </c>
      <c r="I29" s="55">
        <v>11177</v>
      </c>
      <c r="K29" s="98" t="s">
        <v>21</v>
      </c>
      <c r="L29" s="99">
        <v>0.10366991499066969</v>
      </c>
      <c r="M29" s="99">
        <v>5.1146852614822214E-2</v>
      </c>
      <c r="N29" s="99">
        <v>0.13062539142882712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6860</v>
      </c>
      <c r="C30" s="30">
        <v>3796374.364713917</v>
      </c>
      <c r="D30" s="31">
        <v>5357</v>
      </c>
      <c r="E30" s="20"/>
      <c r="F30" s="73" t="s">
        <v>22</v>
      </c>
      <c r="G30" s="57">
        <v>6214</v>
      </c>
      <c r="H30" s="57">
        <v>3847449.1627098299</v>
      </c>
      <c r="I30" s="58">
        <v>4609</v>
      </c>
      <c r="K30" s="15" t="s">
        <v>22</v>
      </c>
      <c r="L30" s="102">
        <v>0.10395880270357249</v>
      </c>
      <c r="M30" s="102">
        <v>-1.3274976701690866E-2</v>
      </c>
      <c r="N30" s="103">
        <v>0.16229116945107402</v>
      </c>
    </row>
    <row r="31" spans="1:19" ht="13.5" thickBot="1" x14ac:dyDescent="0.25">
      <c r="A31" s="94" t="s">
        <v>23</v>
      </c>
      <c r="B31" s="34">
        <v>9109</v>
      </c>
      <c r="C31" s="34">
        <v>4559056.1690968312</v>
      </c>
      <c r="D31" s="35">
        <v>7280</v>
      </c>
      <c r="E31" s="20"/>
      <c r="F31" s="73" t="s">
        <v>23</v>
      </c>
      <c r="G31" s="74">
        <v>8255</v>
      </c>
      <c r="H31" s="74">
        <v>4101421.6473257649</v>
      </c>
      <c r="I31" s="75">
        <v>6568</v>
      </c>
      <c r="K31" s="16" t="s">
        <v>23</v>
      </c>
      <c r="L31" s="104">
        <v>0.10345245305875217</v>
      </c>
      <c r="M31" s="104">
        <v>0.11157948660788297</v>
      </c>
      <c r="N31" s="105">
        <v>0.10840438489646775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9246</v>
      </c>
      <c r="C33" s="85">
        <v>8496967.8619653136</v>
      </c>
      <c r="D33" s="85">
        <v>6241</v>
      </c>
      <c r="E33" s="20"/>
      <c r="F33" s="54" t="s">
        <v>24</v>
      </c>
      <c r="G33" s="51">
        <v>9345</v>
      </c>
      <c r="H33" s="51">
        <v>8441375.5738491975</v>
      </c>
      <c r="I33" s="55">
        <v>6109</v>
      </c>
      <c r="K33" s="101" t="s">
        <v>24</v>
      </c>
      <c r="L33" s="99">
        <v>-1.0593900481540963E-2</v>
      </c>
      <c r="M33" s="99">
        <v>6.5856906412666838E-3</v>
      </c>
      <c r="N33" s="99">
        <v>2.160746439679162E-2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9246</v>
      </c>
      <c r="C34" s="34">
        <v>8496967.8619653136</v>
      </c>
      <c r="D34" s="35">
        <v>6241</v>
      </c>
      <c r="E34" s="20"/>
      <c r="F34" s="71" t="s">
        <v>25</v>
      </c>
      <c r="G34" s="61">
        <v>9345</v>
      </c>
      <c r="H34" s="61">
        <v>8441375.5738491975</v>
      </c>
      <c r="I34" s="62">
        <v>6109</v>
      </c>
      <c r="K34" s="13" t="s">
        <v>25</v>
      </c>
      <c r="L34" s="104">
        <v>-1.0593900481540963E-2</v>
      </c>
      <c r="M34" s="104">
        <v>6.5856906412666838E-3</v>
      </c>
      <c r="N34" s="105">
        <v>2.160746439679162E-2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15613</v>
      </c>
      <c r="C36" s="85">
        <v>15774547.223888539</v>
      </c>
      <c r="D36" s="85">
        <v>10962</v>
      </c>
      <c r="E36" s="20"/>
      <c r="F36" s="50" t="s">
        <v>26</v>
      </c>
      <c r="G36" s="51">
        <v>14904</v>
      </c>
      <c r="H36" s="51">
        <v>15453714.267673753</v>
      </c>
      <c r="I36" s="55">
        <v>10607</v>
      </c>
      <c r="K36" s="98" t="s">
        <v>26</v>
      </c>
      <c r="L36" s="99">
        <v>4.7571121846484266E-2</v>
      </c>
      <c r="M36" s="99">
        <v>2.0760896096410075E-2</v>
      </c>
      <c r="N36" s="114">
        <v>3.3468464221740435E-2</v>
      </c>
    </row>
    <row r="37" spans="1:19" ht="13.5" thickBot="1" x14ac:dyDescent="0.25">
      <c r="A37" s="38" t="s">
        <v>27</v>
      </c>
      <c r="B37" s="30">
        <v>1621</v>
      </c>
      <c r="C37" s="30">
        <v>1169633.0053546361</v>
      </c>
      <c r="D37" s="30">
        <v>1249</v>
      </c>
      <c r="E37" s="20"/>
      <c r="F37" s="73" t="s">
        <v>27</v>
      </c>
      <c r="G37" s="79">
        <v>1303</v>
      </c>
      <c r="H37" s="79">
        <v>1520140.2885922347</v>
      </c>
      <c r="I37" s="80">
        <v>669</v>
      </c>
      <c r="K37" s="10" t="s">
        <v>27</v>
      </c>
      <c r="L37" s="102">
        <v>0.24405218726016886</v>
      </c>
      <c r="M37" s="102">
        <v>-0.23057561586121433</v>
      </c>
      <c r="N37" s="103">
        <v>0.86696562032884894</v>
      </c>
    </row>
    <row r="38" spans="1:19" ht="13.5" thickBot="1" x14ac:dyDescent="0.25">
      <c r="A38" s="39" t="s">
        <v>28</v>
      </c>
      <c r="B38" s="30">
        <v>1513</v>
      </c>
      <c r="C38" s="30">
        <v>2174769.38369013</v>
      </c>
      <c r="D38" s="30">
        <v>750</v>
      </c>
      <c r="E38" s="20"/>
      <c r="F38" s="68" t="s">
        <v>28</v>
      </c>
      <c r="G38" s="79">
        <v>1255</v>
      </c>
      <c r="H38" s="79">
        <v>2114935.3504408002</v>
      </c>
      <c r="I38" s="80">
        <v>529</v>
      </c>
      <c r="K38" s="11" t="s">
        <v>28</v>
      </c>
      <c r="L38" s="113">
        <v>0.20557768924302788</v>
      </c>
      <c r="M38" s="113">
        <v>2.8291187830804754E-2</v>
      </c>
      <c r="N38" s="115">
        <v>0.41776937618147447</v>
      </c>
    </row>
    <row r="39" spans="1:19" ht="13.5" thickBot="1" x14ac:dyDescent="0.25">
      <c r="A39" s="39" t="s">
        <v>29</v>
      </c>
      <c r="B39" s="30">
        <v>1152</v>
      </c>
      <c r="C39" s="30">
        <v>1085167.3768863629</v>
      </c>
      <c r="D39" s="30">
        <v>900</v>
      </c>
      <c r="E39" s="20"/>
      <c r="F39" s="68" t="s">
        <v>29</v>
      </c>
      <c r="G39" s="79">
        <v>986</v>
      </c>
      <c r="H39" s="79">
        <v>1145816.368702183</v>
      </c>
      <c r="I39" s="80">
        <v>660</v>
      </c>
      <c r="K39" s="11" t="s">
        <v>29</v>
      </c>
      <c r="L39" s="113">
        <v>0.16835699797160242</v>
      </c>
      <c r="M39" s="113">
        <v>-5.2930812888032475E-2</v>
      </c>
      <c r="N39" s="115">
        <v>0.36363636363636354</v>
      </c>
    </row>
    <row r="40" spans="1:19" ht="13.5" thickBot="1" x14ac:dyDescent="0.25">
      <c r="A40" s="39" t="s">
        <v>30</v>
      </c>
      <c r="B40" s="30">
        <v>7424</v>
      </c>
      <c r="C40" s="30">
        <v>7259099.0242473232</v>
      </c>
      <c r="D40" s="30">
        <v>5518</v>
      </c>
      <c r="E40" s="20"/>
      <c r="F40" s="68" t="s">
        <v>30</v>
      </c>
      <c r="G40" s="79">
        <v>7873</v>
      </c>
      <c r="H40" s="79">
        <v>7322909.7934191339</v>
      </c>
      <c r="I40" s="80">
        <v>6302</v>
      </c>
      <c r="K40" s="11" t="s">
        <v>30</v>
      </c>
      <c r="L40" s="113">
        <v>-5.7030356916042191E-2</v>
      </c>
      <c r="M40" s="113">
        <v>-8.7138543245685041E-3</v>
      </c>
      <c r="N40" s="115">
        <v>-0.12440495080926695</v>
      </c>
    </row>
    <row r="41" spans="1:19" ht="13.5" thickBot="1" x14ac:dyDescent="0.25">
      <c r="A41" s="40" t="s">
        <v>31</v>
      </c>
      <c r="B41" s="34">
        <v>3903</v>
      </c>
      <c r="C41" s="34">
        <v>4085878.4337100871</v>
      </c>
      <c r="D41" s="35">
        <v>2545</v>
      </c>
      <c r="E41" s="20"/>
      <c r="F41" s="69" t="s">
        <v>31</v>
      </c>
      <c r="G41" s="79">
        <v>3487</v>
      </c>
      <c r="H41" s="79">
        <v>3349912.4665194014</v>
      </c>
      <c r="I41" s="80">
        <v>2447</v>
      </c>
      <c r="K41" s="12" t="s">
        <v>31</v>
      </c>
      <c r="L41" s="118">
        <v>0.1193002581015199</v>
      </c>
      <c r="M41" s="118">
        <v>0.21969707404186689</v>
      </c>
      <c r="N41" s="119">
        <v>4.0049039640375872E-2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24126</v>
      </c>
      <c r="C43" s="85">
        <v>22076116.026269101</v>
      </c>
      <c r="D43" s="85">
        <v>17733</v>
      </c>
      <c r="E43" s="20"/>
      <c r="F43" s="50" t="s">
        <v>32</v>
      </c>
      <c r="G43" s="51">
        <v>23500</v>
      </c>
      <c r="H43" s="51">
        <v>22802422.353936762</v>
      </c>
      <c r="I43" s="55">
        <v>16045</v>
      </c>
      <c r="K43" s="98" t="s">
        <v>32</v>
      </c>
      <c r="L43" s="99">
        <v>2.6638297872340511E-2</v>
      </c>
      <c r="M43" s="99">
        <v>-3.1852156599593284E-2</v>
      </c>
      <c r="N43" s="99">
        <v>0.10520411343097535</v>
      </c>
    </row>
    <row r="44" spans="1:19" ht="13.5" thickBot="1" x14ac:dyDescent="0.25">
      <c r="A44" s="38" t="s">
        <v>33</v>
      </c>
      <c r="B44" s="30">
        <v>1193</v>
      </c>
      <c r="C44" s="30">
        <v>991019.91200000001</v>
      </c>
      <c r="D44" s="31">
        <v>974</v>
      </c>
      <c r="E44" s="20"/>
      <c r="F44" s="10" t="s">
        <v>33</v>
      </c>
      <c r="G44" s="112">
        <v>1155</v>
      </c>
      <c r="H44" s="112">
        <v>757762.92940000002</v>
      </c>
      <c r="I44" s="158">
        <v>842</v>
      </c>
      <c r="K44" s="10" t="s">
        <v>33</v>
      </c>
      <c r="L44" s="102">
        <v>3.2900432900432985E-2</v>
      </c>
      <c r="M44" s="102">
        <v>0.30782316414540611</v>
      </c>
      <c r="N44" s="103">
        <v>0.15676959619952502</v>
      </c>
    </row>
    <row r="45" spans="1:19" ht="13.5" thickBot="1" x14ac:dyDescent="0.25">
      <c r="A45" s="39" t="s">
        <v>34</v>
      </c>
      <c r="B45" s="30">
        <v>3428</v>
      </c>
      <c r="C45" s="30">
        <v>4728124.1850085007</v>
      </c>
      <c r="D45" s="31">
        <v>2279</v>
      </c>
      <c r="E45" s="20"/>
      <c r="F45" s="11" t="s">
        <v>34</v>
      </c>
      <c r="G45" s="112">
        <v>3680</v>
      </c>
      <c r="H45" s="112">
        <v>4806288.8081052499</v>
      </c>
      <c r="I45" s="158">
        <v>2280</v>
      </c>
      <c r="K45" s="11" t="s">
        <v>34</v>
      </c>
      <c r="L45" s="113">
        <v>-6.8478260869565211E-2</v>
      </c>
      <c r="M45" s="113">
        <v>-1.6262989224645308E-2</v>
      </c>
      <c r="N45" s="115">
        <v>-4.3859649122801603E-4</v>
      </c>
    </row>
    <row r="46" spans="1:19" ht="13.5" thickBot="1" x14ac:dyDescent="0.25">
      <c r="A46" s="39" t="s">
        <v>35</v>
      </c>
      <c r="B46" s="30">
        <v>1347</v>
      </c>
      <c r="C46" s="30">
        <v>882555.54012800311</v>
      </c>
      <c r="D46" s="31">
        <v>1035</v>
      </c>
      <c r="E46" s="20"/>
      <c r="F46" s="11" t="s">
        <v>35</v>
      </c>
      <c r="G46" s="112">
        <v>1113</v>
      </c>
      <c r="H46" s="112">
        <v>897555.86131541303</v>
      </c>
      <c r="I46" s="158">
        <v>778</v>
      </c>
      <c r="K46" s="11" t="s">
        <v>35</v>
      </c>
      <c r="L46" s="113">
        <v>0.21024258760107806</v>
      </c>
      <c r="M46" s="113">
        <v>-1.6712409593566901E-2</v>
      </c>
      <c r="N46" s="115">
        <v>0.33033419023136257</v>
      </c>
    </row>
    <row r="47" spans="1:19" ht="13.5" thickBot="1" x14ac:dyDescent="0.25">
      <c r="A47" s="39" t="s">
        <v>36</v>
      </c>
      <c r="B47" s="30">
        <v>5772</v>
      </c>
      <c r="C47" s="30">
        <v>5154951.62743151</v>
      </c>
      <c r="D47" s="31">
        <v>4315</v>
      </c>
      <c r="E47" s="20"/>
      <c r="F47" s="11" t="s">
        <v>36</v>
      </c>
      <c r="G47" s="112">
        <v>5059</v>
      </c>
      <c r="H47" s="112">
        <v>5255258.3708297806</v>
      </c>
      <c r="I47" s="158">
        <v>3415</v>
      </c>
      <c r="K47" s="11" t="s">
        <v>36</v>
      </c>
      <c r="L47" s="113">
        <v>0.14093694406009094</v>
      </c>
      <c r="M47" s="113">
        <v>-1.9086928999540786E-2</v>
      </c>
      <c r="N47" s="115">
        <v>0.26354319180087837</v>
      </c>
    </row>
    <row r="48" spans="1:19" ht="13.5" thickBot="1" x14ac:dyDescent="0.25">
      <c r="A48" s="39" t="s">
        <v>37</v>
      </c>
      <c r="B48" s="30">
        <v>1538</v>
      </c>
      <c r="C48" s="30">
        <v>1401384.8746610261</v>
      </c>
      <c r="D48" s="31">
        <v>1031</v>
      </c>
      <c r="E48" s="20"/>
      <c r="F48" s="11" t="s">
        <v>37</v>
      </c>
      <c r="G48" s="112">
        <v>1705</v>
      </c>
      <c r="H48" s="112">
        <v>1601139.5993371771</v>
      </c>
      <c r="I48" s="158">
        <v>1034</v>
      </c>
      <c r="K48" s="11" t="s">
        <v>37</v>
      </c>
      <c r="L48" s="113">
        <v>-9.7947214076246292E-2</v>
      </c>
      <c r="M48" s="113">
        <v>-0.12475784419974589</v>
      </c>
      <c r="N48" s="115">
        <v>-2.9013539651837617E-3</v>
      </c>
    </row>
    <row r="49" spans="1:19" ht="13.5" thickBot="1" x14ac:dyDescent="0.25">
      <c r="A49" s="39" t="s">
        <v>38</v>
      </c>
      <c r="B49" s="30">
        <v>2851</v>
      </c>
      <c r="C49" s="30">
        <v>1786475.884118194</v>
      </c>
      <c r="D49" s="31">
        <v>2418</v>
      </c>
      <c r="E49" s="20"/>
      <c r="F49" s="11" t="s">
        <v>38</v>
      </c>
      <c r="G49" s="112">
        <v>2523</v>
      </c>
      <c r="H49" s="112">
        <v>1931077.5603906999</v>
      </c>
      <c r="I49" s="158">
        <v>1843</v>
      </c>
      <c r="K49" s="11" t="s">
        <v>38</v>
      </c>
      <c r="L49" s="113">
        <v>0.13000396353547372</v>
      </c>
      <c r="M49" s="113">
        <v>-7.4881340469437063E-2</v>
      </c>
      <c r="N49" s="115">
        <v>0.31199131850244166</v>
      </c>
    </row>
    <row r="50" spans="1:19" ht="13.5" thickBot="1" x14ac:dyDescent="0.25">
      <c r="A50" s="39" t="s">
        <v>39</v>
      </c>
      <c r="B50" s="30">
        <v>619</v>
      </c>
      <c r="C50" s="30">
        <v>992957.03932153713</v>
      </c>
      <c r="D50" s="31">
        <v>332</v>
      </c>
      <c r="E50" s="20"/>
      <c r="F50" s="11" t="s">
        <v>39</v>
      </c>
      <c r="G50" s="112">
        <v>625</v>
      </c>
      <c r="H50" s="112">
        <v>955923.49994992604</v>
      </c>
      <c r="I50" s="158">
        <v>320</v>
      </c>
      <c r="K50" s="11" t="s">
        <v>39</v>
      </c>
      <c r="L50" s="113">
        <v>-9.6000000000000529E-3</v>
      </c>
      <c r="M50" s="113">
        <v>3.8741111996463129E-2</v>
      </c>
      <c r="N50" s="115">
        <v>3.7500000000000089E-2</v>
      </c>
    </row>
    <row r="51" spans="1:19" ht="13.5" thickBot="1" x14ac:dyDescent="0.25">
      <c r="A51" s="39" t="s">
        <v>40</v>
      </c>
      <c r="B51" s="30">
        <v>6373</v>
      </c>
      <c r="C51" s="30">
        <v>5208689.1136003295</v>
      </c>
      <c r="D51" s="31">
        <v>4602</v>
      </c>
      <c r="E51" s="20"/>
      <c r="F51" s="11" t="s">
        <v>40</v>
      </c>
      <c r="G51" s="112">
        <v>6441</v>
      </c>
      <c r="H51" s="112">
        <v>5675308.334608512</v>
      </c>
      <c r="I51" s="158">
        <v>4620</v>
      </c>
      <c r="K51" s="11" t="s">
        <v>40</v>
      </c>
      <c r="L51" s="113">
        <v>-1.055736686849873E-2</v>
      </c>
      <c r="M51" s="113">
        <v>-8.2219184138894952E-2</v>
      </c>
      <c r="N51" s="115">
        <v>-3.8961038961038419E-3</v>
      </c>
    </row>
    <row r="52" spans="1:19" ht="13.5" thickBot="1" x14ac:dyDescent="0.25">
      <c r="A52" s="40" t="s">
        <v>41</v>
      </c>
      <c r="B52" s="34">
        <v>1005</v>
      </c>
      <c r="C52" s="34">
        <v>929957.85</v>
      </c>
      <c r="D52" s="35">
        <v>747</v>
      </c>
      <c r="E52" s="20"/>
      <c r="F52" s="12" t="s">
        <v>41</v>
      </c>
      <c r="G52" s="161">
        <v>1199</v>
      </c>
      <c r="H52" s="161">
        <v>922107.39</v>
      </c>
      <c r="I52" s="162">
        <v>913</v>
      </c>
      <c r="K52" s="12" t="s">
        <v>41</v>
      </c>
      <c r="L52" s="118">
        <v>-0.16180150125104253</v>
      </c>
      <c r="M52" s="118">
        <v>8.513607075635754E-3</v>
      </c>
      <c r="N52" s="119">
        <v>-0.18181818181818177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77178</v>
      </c>
      <c r="C54" s="85">
        <v>81557926.500601172</v>
      </c>
      <c r="D54" s="85">
        <v>51786</v>
      </c>
      <c r="E54" s="20"/>
      <c r="F54" s="50" t="s">
        <v>42</v>
      </c>
      <c r="G54" s="51">
        <v>78409</v>
      </c>
      <c r="H54" s="51">
        <v>89224961.800530255</v>
      </c>
      <c r="I54" s="55">
        <v>51199</v>
      </c>
      <c r="K54" s="98" t="s">
        <v>42</v>
      </c>
      <c r="L54" s="99">
        <v>-1.5699728347511099E-2</v>
      </c>
      <c r="M54" s="99">
        <v>-8.5929264022206797E-2</v>
      </c>
      <c r="N54" s="99">
        <v>1.1465067677103091E-2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61784</v>
      </c>
      <c r="C55" s="30">
        <v>65741902.188960448</v>
      </c>
      <c r="D55" s="31">
        <v>41788</v>
      </c>
      <c r="E55" s="20"/>
      <c r="F55" s="73" t="s">
        <v>43</v>
      </c>
      <c r="G55" s="57">
        <v>63020</v>
      </c>
      <c r="H55" s="57">
        <v>72939791.039194107</v>
      </c>
      <c r="I55" s="58">
        <v>41146</v>
      </c>
      <c r="K55" s="10" t="s">
        <v>43</v>
      </c>
      <c r="L55" s="102">
        <v>-1.9612821326562946E-2</v>
      </c>
      <c r="M55" s="102">
        <v>-9.868260859653244E-2</v>
      </c>
      <c r="N55" s="103">
        <v>1.5602974772760403E-2</v>
      </c>
    </row>
    <row r="56" spans="1:19" ht="13.5" thickBot="1" x14ac:dyDescent="0.25">
      <c r="A56" s="39" t="s">
        <v>44</v>
      </c>
      <c r="B56" s="30">
        <v>3893</v>
      </c>
      <c r="C56" s="30">
        <v>3768631.3885193579</v>
      </c>
      <c r="D56" s="31">
        <v>2739</v>
      </c>
      <c r="E56" s="20"/>
      <c r="F56" s="68" t="s">
        <v>44</v>
      </c>
      <c r="G56" s="79">
        <v>3896</v>
      </c>
      <c r="H56" s="79">
        <v>3806201.2420074823</v>
      </c>
      <c r="I56" s="80">
        <v>2712</v>
      </c>
      <c r="K56" s="11" t="s">
        <v>44</v>
      </c>
      <c r="L56" s="102">
        <v>-7.7002053388086633E-4</v>
      </c>
      <c r="M56" s="102">
        <v>-9.8706955043472711E-3</v>
      </c>
      <c r="N56" s="103">
        <v>9.9557522123894238E-3</v>
      </c>
    </row>
    <row r="57" spans="1:19" ht="13.5" thickBot="1" x14ac:dyDescent="0.25">
      <c r="A57" s="39" t="s">
        <v>45</v>
      </c>
      <c r="B57" s="30">
        <v>3301</v>
      </c>
      <c r="C57" s="30">
        <v>3255956.2487428472</v>
      </c>
      <c r="D57" s="31">
        <v>1922</v>
      </c>
      <c r="E57" s="20"/>
      <c r="F57" s="68" t="s">
        <v>45</v>
      </c>
      <c r="G57" s="79">
        <v>3544</v>
      </c>
      <c r="H57" s="79">
        <v>3475459.0004786118</v>
      </c>
      <c r="I57" s="80">
        <v>2302</v>
      </c>
      <c r="K57" s="11" t="s">
        <v>45</v>
      </c>
      <c r="L57" s="102">
        <v>-6.8566591422121848E-2</v>
      </c>
      <c r="M57" s="102">
        <v>-6.3157917186057011E-2</v>
      </c>
      <c r="N57" s="103">
        <v>-0.16507384882710685</v>
      </c>
    </row>
    <row r="58" spans="1:19" ht="13.5" thickBot="1" x14ac:dyDescent="0.25">
      <c r="A58" s="40" t="s">
        <v>46</v>
      </c>
      <c r="B58" s="34">
        <v>8200</v>
      </c>
      <c r="C58" s="34">
        <v>8791436.6743785217</v>
      </c>
      <c r="D58" s="35">
        <v>5337</v>
      </c>
      <c r="E58" s="20"/>
      <c r="F58" s="69" t="s">
        <v>46</v>
      </c>
      <c r="G58" s="74">
        <v>7949</v>
      </c>
      <c r="H58" s="74">
        <v>9003510.5188500509</v>
      </c>
      <c r="I58" s="75">
        <v>5039</v>
      </c>
      <c r="K58" s="12" t="s">
        <v>46</v>
      </c>
      <c r="L58" s="104">
        <v>3.1576298905522604E-2</v>
      </c>
      <c r="M58" s="104">
        <v>-2.3554572855501665E-2</v>
      </c>
      <c r="N58" s="105">
        <v>5.9138717999603019E-2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35735</v>
      </c>
      <c r="C60" s="85">
        <v>28289344.165344726</v>
      </c>
      <c r="D60" s="85">
        <v>26258</v>
      </c>
      <c r="E60" s="20"/>
      <c r="F60" s="50" t="s">
        <v>47</v>
      </c>
      <c r="G60" s="51">
        <v>38144</v>
      </c>
      <c r="H60" s="51">
        <v>29548099.370295718</v>
      </c>
      <c r="I60" s="55">
        <v>29691</v>
      </c>
      <c r="K60" s="98" t="s">
        <v>47</v>
      </c>
      <c r="L60" s="99">
        <v>-6.3155411073825496E-2</v>
      </c>
      <c r="M60" s="99">
        <v>-4.2600208872195733E-2</v>
      </c>
      <c r="N60" s="99">
        <v>-0.11562426324475428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5974</v>
      </c>
      <c r="C61" s="30">
        <v>4213719.8493009508</v>
      </c>
      <c r="D61" s="31">
        <v>4776</v>
      </c>
      <c r="E61" s="20"/>
      <c r="F61" s="73" t="s">
        <v>48</v>
      </c>
      <c r="G61" s="57">
        <v>5480</v>
      </c>
      <c r="H61" s="57">
        <v>4221569.8466015207</v>
      </c>
      <c r="I61" s="58">
        <v>4328</v>
      </c>
      <c r="K61" s="10" t="s">
        <v>48</v>
      </c>
      <c r="L61" s="102">
        <v>9.0145985401459905E-2</v>
      </c>
      <c r="M61" s="102">
        <v>-1.859497197917781E-3</v>
      </c>
      <c r="N61" s="103">
        <v>0.10351201478743066</v>
      </c>
    </row>
    <row r="62" spans="1:19" ht="13.5" thickBot="1" x14ac:dyDescent="0.25">
      <c r="A62" s="39" t="s">
        <v>49</v>
      </c>
      <c r="B62" s="30">
        <v>2847</v>
      </c>
      <c r="C62" s="30">
        <v>3723099.9591848413</v>
      </c>
      <c r="D62" s="31">
        <v>1339</v>
      </c>
      <c r="E62" s="20"/>
      <c r="F62" s="68" t="s">
        <v>49</v>
      </c>
      <c r="G62" s="79">
        <v>3571</v>
      </c>
      <c r="H62" s="79">
        <v>4839003.0665009813</v>
      </c>
      <c r="I62" s="80">
        <v>2027</v>
      </c>
      <c r="K62" s="11" t="s">
        <v>49</v>
      </c>
      <c r="L62" s="102">
        <v>-0.20274432931951836</v>
      </c>
      <c r="M62" s="102">
        <v>-0.2306059930073644</v>
      </c>
      <c r="N62" s="103">
        <v>-0.33941785890478537</v>
      </c>
    </row>
    <row r="63" spans="1:19" ht="13.5" thickBot="1" x14ac:dyDescent="0.25">
      <c r="A63" s="40" t="s">
        <v>50</v>
      </c>
      <c r="B63" s="34">
        <v>26914</v>
      </c>
      <c r="C63" s="34">
        <v>20352524.356858935</v>
      </c>
      <c r="D63" s="35">
        <v>20143</v>
      </c>
      <c r="E63" s="20"/>
      <c r="F63" s="69" t="s">
        <v>50</v>
      </c>
      <c r="G63" s="74">
        <v>29093</v>
      </c>
      <c r="H63" s="74">
        <v>20487526.457193218</v>
      </c>
      <c r="I63" s="75">
        <v>23336</v>
      </c>
      <c r="K63" s="12" t="s">
        <v>50</v>
      </c>
      <c r="L63" s="104">
        <v>-7.489774172481356E-2</v>
      </c>
      <c r="M63" s="104">
        <v>-6.5894777788991776E-3</v>
      </c>
      <c r="N63" s="105">
        <v>-0.13682721974631473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2266</v>
      </c>
      <c r="C65" s="85">
        <v>2203921.2678535408</v>
      </c>
      <c r="D65" s="85">
        <v>1265</v>
      </c>
      <c r="E65" s="20"/>
      <c r="F65" s="50" t="s">
        <v>51</v>
      </c>
      <c r="G65" s="51">
        <v>2143</v>
      </c>
      <c r="H65" s="51">
        <v>2089283.2884195489</v>
      </c>
      <c r="I65" s="55">
        <v>1218</v>
      </c>
      <c r="K65" s="98" t="s">
        <v>51</v>
      </c>
      <c r="L65" s="99">
        <v>5.7396173588427413E-2</v>
      </c>
      <c r="M65" s="99">
        <v>5.4869523950823673E-2</v>
      </c>
      <c r="N65" s="99">
        <v>3.8587848932676527E-2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1266</v>
      </c>
      <c r="C66" s="30">
        <v>1186830.486962738</v>
      </c>
      <c r="D66" s="31">
        <v>641</v>
      </c>
      <c r="E66" s="20"/>
      <c r="F66" s="73" t="s">
        <v>52</v>
      </c>
      <c r="G66" s="57">
        <v>1176</v>
      </c>
      <c r="H66" s="57">
        <v>1202010.509681015</v>
      </c>
      <c r="I66" s="58">
        <v>630</v>
      </c>
      <c r="K66" s="10" t="s">
        <v>52</v>
      </c>
      <c r="L66" s="102">
        <v>7.6530612244897878E-2</v>
      </c>
      <c r="M66" s="102">
        <v>-1.2628860227108518E-2</v>
      </c>
      <c r="N66" s="103">
        <v>1.7460317460317398E-2</v>
      </c>
    </row>
    <row r="67" spans="1:19" ht="13.5" thickBot="1" x14ac:dyDescent="0.25">
      <c r="A67" s="40" t="s">
        <v>53</v>
      </c>
      <c r="B67" s="34">
        <v>1000</v>
      </c>
      <c r="C67" s="34">
        <v>1017090.780890803</v>
      </c>
      <c r="D67" s="35">
        <v>624</v>
      </c>
      <c r="E67" s="20"/>
      <c r="F67" s="69" t="s">
        <v>53</v>
      </c>
      <c r="G67" s="74">
        <v>967</v>
      </c>
      <c r="H67" s="74">
        <v>887272.77873853396</v>
      </c>
      <c r="I67" s="75">
        <v>588</v>
      </c>
      <c r="K67" s="12" t="s">
        <v>53</v>
      </c>
      <c r="L67" s="104">
        <v>3.4126163391933861E-2</v>
      </c>
      <c r="M67" s="104">
        <v>0.14631126443080533</v>
      </c>
      <c r="N67" s="105">
        <v>6.1224489795918435E-2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19032</v>
      </c>
      <c r="C69" s="85">
        <v>17769644.45912556</v>
      </c>
      <c r="D69" s="85">
        <v>12583</v>
      </c>
      <c r="E69" s="20"/>
      <c r="F69" s="50" t="s">
        <v>54</v>
      </c>
      <c r="G69" s="51">
        <v>21107</v>
      </c>
      <c r="H69" s="51">
        <v>19914232.188225709</v>
      </c>
      <c r="I69" s="55">
        <v>14454</v>
      </c>
      <c r="K69" s="98" t="s">
        <v>54</v>
      </c>
      <c r="L69" s="99">
        <v>-9.8308617994030456E-2</v>
      </c>
      <c r="M69" s="99">
        <v>-0.10769120841968172</v>
      </c>
      <c r="N69" s="99">
        <v>-0.12944513629445131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8252</v>
      </c>
      <c r="C70" s="30">
        <v>6458500.4347658474</v>
      </c>
      <c r="D70" s="31">
        <v>5788</v>
      </c>
      <c r="E70" s="20"/>
      <c r="F70" s="73" t="s">
        <v>55</v>
      </c>
      <c r="G70" s="57">
        <v>8468</v>
      </c>
      <c r="H70" s="57">
        <v>6652483.192697458</v>
      </c>
      <c r="I70" s="58">
        <v>6393</v>
      </c>
      <c r="K70" s="10" t="s">
        <v>55</v>
      </c>
      <c r="L70" s="102">
        <v>-2.5507794048181376E-2</v>
      </c>
      <c r="M70" s="102">
        <v>-2.9159451036952388E-2</v>
      </c>
      <c r="N70" s="103">
        <v>-9.4634756765211936E-2</v>
      </c>
    </row>
    <row r="71" spans="1:19" ht="13.5" thickBot="1" x14ac:dyDescent="0.25">
      <c r="A71" s="39" t="s">
        <v>56</v>
      </c>
      <c r="B71" s="30">
        <v>1193</v>
      </c>
      <c r="C71" s="30">
        <v>1208395.750864702</v>
      </c>
      <c r="D71" s="31">
        <v>673</v>
      </c>
      <c r="E71" s="20"/>
      <c r="F71" s="68" t="s">
        <v>56</v>
      </c>
      <c r="G71" s="79">
        <v>1175</v>
      </c>
      <c r="H71" s="79">
        <v>1344167.2234179501</v>
      </c>
      <c r="I71" s="80">
        <v>685</v>
      </c>
      <c r="K71" s="11" t="s">
        <v>56</v>
      </c>
      <c r="L71" s="102">
        <v>1.5319148936170146E-2</v>
      </c>
      <c r="M71" s="102">
        <v>-0.10100787326744076</v>
      </c>
      <c r="N71" s="103">
        <v>-1.7518248175182438E-2</v>
      </c>
    </row>
    <row r="72" spans="1:19" ht="13.5" thickBot="1" x14ac:dyDescent="0.25">
      <c r="A72" s="39" t="s">
        <v>57</v>
      </c>
      <c r="B72" s="30">
        <v>1274</v>
      </c>
      <c r="C72" s="30">
        <v>972220.45807086909</v>
      </c>
      <c r="D72" s="31">
        <v>914</v>
      </c>
      <c r="E72" s="20"/>
      <c r="F72" s="68" t="s">
        <v>57</v>
      </c>
      <c r="G72" s="79">
        <v>1206</v>
      </c>
      <c r="H72" s="79">
        <v>1190824.0113576129</v>
      </c>
      <c r="I72" s="80">
        <v>739</v>
      </c>
      <c r="K72" s="11" t="s">
        <v>57</v>
      </c>
      <c r="L72" s="102">
        <v>5.6384742951907096E-2</v>
      </c>
      <c r="M72" s="102">
        <v>-0.18357335021950238</v>
      </c>
      <c r="N72" s="103">
        <v>0.23680649526386999</v>
      </c>
    </row>
    <row r="73" spans="1:19" ht="13.5" thickBot="1" x14ac:dyDescent="0.25">
      <c r="A73" s="40" t="s">
        <v>58</v>
      </c>
      <c r="B73" s="34">
        <v>8313</v>
      </c>
      <c r="C73" s="34">
        <v>9130527.8154241405</v>
      </c>
      <c r="D73" s="35">
        <v>5208</v>
      </c>
      <c r="E73" s="20"/>
      <c r="F73" s="69" t="s">
        <v>58</v>
      </c>
      <c r="G73" s="74">
        <v>10258</v>
      </c>
      <c r="H73" s="74">
        <v>10726757.760752691</v>
      </c>
      <c r="I73" s="75">
        <v>6637</v>
      </c>
      <c r="K73" s="12" t="s">
        <v>58</v>
      </c>
      <c r="L73" s="104">
        <v>-0.1896081107428349</v>
      </c>
      <c r="M73" s="104">
        <v>-0.14880824019060757</v>
      </c>
      <c r="N73" s="105">
        <v>-0.21530812113906883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56369</v>
      </c>
      <c r="C75" s="85">
        <v>57406462.738496214</v>
      </c>
      <c r="D75" s="85">
        <v>39633</v>
      </c>
      <c r="E75" s="20"/>
      <c r="F75" s="50" t="s">
        <v>59</v>
      </c>
      <c r="G75" s="51">
        <v>54149</v>
      </c>
      <c r="H75" s="51">
        <v>52581787.358472228</v>
      </c>
      <c r="I75" s="55">
        <v>37155</v>
      </c>
      <c r="K75" s="98" t="s">
        <v>59</v>
      </c>
      <c r="L75" s="99">
        <v>4.0997987035771732E-2</v>
      </c>
      <c r="M75" s="99">
        <v>9.1755636740382007E-2</v>
      </c>
      <c r="N75" s="99">
        <v>6.6693580944691133E-2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56369</v>
      </c>
      <c r="C76" s="34">
        <v>57406462.738496214</v>
      </c>
      <c r="D76" s="35">
        <v>39633</v>
      </c>
      <c r="E76" s="20"/>
      <c r="F76" s="72" t="s">
        <v>60</v>
      </c>
      <c r="G76" s="61">
        <v>54149</v>
      </c>
      <c r="H76" s="61">
        <v>52581787.358472228</v>
      </c>
      <c r="I76" s="62">
        <v>37155</v>
      </c>
      <c r="K76" s="14" t="s">
        <v>60</v>
      </c>
      <c r="L76" s="104">
        <v>4.0997987035771732E-2</v>
      </c>
      <c r="M76" s="104">
        <v>9.1755636740382007E-2</v>
      </c>
      <c r="N76" s="105">
        <v>6.6693580944691133E-2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33889</v>
      </c>
      <c r="C78" s="85">
        <v>28086031.37192421</v>
      </c>
      <c r="D78" s="85">
        <v>25673</v>
      </c>
      <c r="E78" s="20"/>
      <c r="F78" s="50" t="s">
        <v>61</v>
      </c>
      <c r="G78" s="51">
        <v>31729</v>
      </c>
      <c r="H78" s="51">
        <v>25908587.847452488</v>
      </c>
      <c r="I78" s="55">
        <v>23090</v>
      </c>
      <c r="K78" s="98" t="s">
        <v>61</v>
      </c>
      <c r="L78" s="99">
        <v>6.8076523054618754E-2</v>
      </c>
      <c r="M78" s="99">
        <v>8.4043311711634816E-2</v>
      </c>
      <c r="N78" s="99">
        <v>0.11186660892161115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33889</v>
      </c>
      <c r="C79" s="34">
        <v>28086031.37192421</v>
      </c>
      <c r="D79" s="35">
        <v>25673</v>
      </c>
      <c r="E79" s="20"/>
      <c r="F79" s="72" t="s">
        <v>62</v>
      </c>
      <c r="G79" s="61">
        <v>31729</v>
      </c>
      <c r="H79" s="61">
        <v>25908587.847452488</v>
      </c>
      <c r="I79" s="62">
        <v>23090</v>
      </c>
      <c r="K79" s="14" t="s">
        <v>62</v>
      </c>
      <c r="L79" s="104">
        <v>6.8076523054618754E-2</v>
      </c>
      <c r="M79" s="104">
        <v>8.4043311711634816E-2</v>
      </c>
      <c r="N79" s="105">
        <v>0.11186660892161115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10436</v>
      </c>
      <c r="C81" s="85">
        <v>13192593.2768312</v>
      </c>
      <c r="D81" s="85">
        <v>6973</v>
      </c>
      <c r="E81" s="20"/>
      <c r="F81" s="50" t="s">
        <v>63</v>
      </c>
      <c r="G81" s="51">
        <v>10752</v>
      </c>
      <c r="H81" s="51">
        <v>13441431.393646382</v>
      </c>
      <c r="I81" s="55">
        <v>7176</v>
      </c>
      <c r="K81" s="98" t="s">
        <v>63</v>
      </c>
      <c r="L81" s="99">
        <v>-2.9389880952380931E-2</v>
      </c>
      <c r="M81" s="99">
        <v>-1.8512769178199662E-2</v>
      </c>
      <c r="N81" s="99">
        <v>-2.8288740245261956E-2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10436</v>
      </c>
      <c r="C82" s="34">
        <v>13192593.2768312</v>
      </c>
      <c r="D82" s="35">
        <v>6973</v>
      </c>
      <c r="E82" s="20"/>
      <c r="F82" s="72" t="s">
        <v>64</v>
      </c>
      <c r="G82" s="61">
        <v>10752</v>
      </c>
      <c r="H82" s="61">
        <v>13441431.393646382</v>
      </c>
      <c r="I82" s="62">
        <v>7176</v>
      </c>
      <c r="K82" s="14" t="s">
        <v>64</v>
      </c>
      <c r="L82" s="104">
        <v>-2.9389880952380931E-2</v>
      </c>
      <c r="M82" s="104">
        <v>-1.8512769178199662E-2</v>
      </c>
      <c r="N82" s="105">
        <v>-2.8288740245261956E-2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18126</v>
      </c>
      <c r="C84" s="85">
        <v>17094416.498852693</v>
      </c>
      <c r="D84" s="85">
        <v>13775</v>
      </c>
      <c r="E84" s="20"/>
      <c r="F84" s="50" t="s">
        <v>65</v>
      </c>
      <c r="G84" s="51">
        <v>18540</v>
      </c>
      <c r="H84" s="51">
        <v>18200981.904111892</v>
      </c>
      <c r="I84" s="55">
        <v>13698</v>
      </c>
      <c r="K84" s="98" t="s">
        <v>65</v>
      </c>
      <c r="L84" s="99">
        <v>-2.2330097087378653E-2</v>
      </c>
      <c r="M84" s="99">
        <v>-6.0797016946058768E-2</v>
      </c>
      <c r="N84" s="99">
        <v>5.6212585778945279E-3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3676</v>
      </c>
      <c r="C85" s="30">
        <v>4335683.7187371869</v>
      </c>
      <c r="D85" s="31">
        <v>2537</v>
      </c>
      <c r="E85" s="20"/>
      <c r="F85" s="73" t="s">
        <v>66</v>
      </c>
      <c r="G85" s="57">
        <v>3827</v>
      </c>
      <c r="H85" s="57">
        <v>4558574.1281093499</v>
      </c>
      <c r="I85" s="58">
        <v>2463</v>
      </c>
      <c r="K85" s="10" t="s">
        <v>66</v>
      </c>
      <c r="L85" s="102">
        <v>-3.9456493336817333E-2</v>
      </c>
      <c r="M85" s="102">
        <v>-4.8894764702357874E-2</v>
      </c>
      <c r="N85" s="103">
        <v>3.0044660982541549E-2</v>
      </c>
    </row>
    <row r="86" spans="1:19" ht="13.5" thickBot="1" x14ac:dyDescent="0.25">
      <c r="A86" s="39" t="s">
        <v>67</v>
      </c>
      <c r="B86" s="30">
        <v>2923</v>
      </c>
      <c r="C86" s="30">
        <v>2809961.5491832262</v>
      </c>
      <c r="D86" s="31">
        <v>2237</v>
      </c>
      <c r="E86" s="20"/>
      <c r="F86" s="68" t="s">
        <v>67</v>
      </c>
      <c r="G86" s="79">
        <v>3520</v>
      </c>
      <c r="H86" s="79">
        <v>3275088.320154896</v>
      </c>
      <c r="I86" s="80">
        <v>2708</v>
      </c>
      <c r="K86" s="11" t="s">
        <v>67</v>
      </c>
      <c r="L86" s="102">
        <v>-0.16960227272727268</v>
      </c>
      <c r="M86" s="102">
        <v>-0.1420196115351392</v>
      </c>
      <c r="N86" s="103">
        <v>-0.1739290989660266</v>
      </c>
    </row>
    <row r="87" spans="1:19" ht="13.5" thickBot="1" x14ac:dyDescent="0.25">
      <c r="A87" s="40" t="s">
        <v>68</v>
      </c>
      <c r="B87" s="34">
        <v>11527</v>
      </c>
      <c r="C87" s="34">
        <v>9948771.2309322804</v>
      </c>
      <c r="D87" s="35">
        <v>9001</v>
      </c>
      <c r="E87" s="20"/>
      <c r="F87" s="69" t="s">
        <v>68</v>
      </c>
      <c r="G87" s="74">
        <v>11193</v>
      </c>
      <c r="H87" s="74">
        <v>10367319.455847645</v>
      </c>
      <c r="I87" s="75">
        <v>8527</v>
      </c>
      <c r="K87" s="12" t="s">
        <v>68</v>
      </c>
      <c r="L87" s="104">
        <v>2.9840078620566368E-2</v>
      </c>
      <c r="M87" s="104">
        <v>-4.0371884622430909E-2</v>
      </c>
      <c r="N87" s="105">
        <v>5.5588131816582509E-2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3266</v>
      </c>
      <c r="C89" s="85">
        <v>3212549.9526796695</v>
      </c>
      <c r="D89" s="85">
        <v>2308</v>
      </c>
      <c r="E89" s="20"/>
      <c r="F89" s="54" t="s">
        <v>69</v>
      </c>
      <c r="G89" s="51">
        <v>3178</v>
      </c>
      <c r="H89" s="51">
        <v>2841752.0434715902</v>
      </c>
      <c r="I89" s="55">
        <v>2339</v>
      </c>
      <c r="K89" s="101" t="s">
        <v>69</v>
      </c>
      <c r="L89" s="99">
        <v>2.7690371302706129E-2</v>
      </c>
      <c r="M89" s="99">
        <v>0.13048214746952325</v>
      </c>
      <c r="N89" s="99">
        <v>-1.3253527148354038E-2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3266</v>
      </c>
      <c r="C90" s="34">
        <v>3212549.9526796695</v>
      </c>
      <c r="D90" s="35">
        <v>2308</v>
      </c>
      <c r="E90" s="20"/>
      <c r="F90" s="71" t="s">
        <v>70</v>
      </c>
      <c r="G90" s="61">
        <v>3178</v>
      </c>
      <c r="H90" s="61">
        <v>2841752.0434715902</v>
      </c>
      <c r="I90" s="62">
        <v>2339</v>
      </c>
      <c r="K90" s="13" t="s">
        <v>70</v>
      </c>
      <c r="L90" s="104">
        <v>2.7690371302706129E-2</v>
      </c>
      <c r="M90" s="104">
        <v>0.13048214746952325</v>
      </c>
      <c r="N90" s="105">
        <v>-1.3253527148354038E-2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25" right="0.25" top="0.75" bottom="0.75" header="0.3" footer="0.3"/>
  <pageSetup paperSize="9" scale="3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6"/>
  </sheetPr>
  <dimension ref="A1:S92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86" t="s">
        <v>76</v>
      </c>
      <c r="L1" s="186"/>
      <c r="M1" s="44" t="s">
        <v>74</v>
      </c>
      <c r="N1" s="1"/>
    </row>
    <row r="2" spans="1:19" x14ac:dyDescent="0.2">
      <c r="A2" s="25" t="s">
        <v>80</v>
      </c>
      <c r="B2" s="26" t="s">
        <v>98</v>
      </c>
      <c r="C2" s="25"/>
      <c r="D2" s="25"/>
      <c r="F2" s="44" t="s">
        <v>80</v>
      </c>
      <c r="G2" s="45" t="s">
        <v>92</v>
      </c>
      <c r="K2" s="1" t="s">
        <v>80</v>
      </c>
      <c r="L2" s="3"/>
      <c r="M2" s="1" t="s">
        <v>99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23"/>
      <c r="C5" s="123"/>
      <c r="D5" s="123"/>
      <c r="F5" s="46"/>
      <c r="G5" s="123"/>
      <c r="H5" s="123"/>
      <c r="I5" s="123"/>
      <c r="K5" s="4"/>
      <c r="L5" s="5"/>
      <c r="M5" s="5"/>
      <c r="N5" s="4"/>
    </row>
    <row r="6" spans="1:19" ht="13.5" thickBot="1" x14ac:dyDescent="0.25">
      <c r="A6" s="84" t="s">
        <v>1</v>
      </c>
      <c r="B6" s="85">
        <v>1115484.79</v>
      </c>
      <c r="C6" s="85">
        <v>1050078940.1133547</v>
      </c>
      <c r="D6" s="85">
        <v>800167</v>
      </c>
      <c r="E6" s="20"/>
      <c r="F6" s="50" t="s">
        <v>1</v>
      </c>
      <c r="G6" s="51">
        <v>1094330</v>
      </c>
      <c r="H6" s="51">
        <v>1052911349.2632214</v>
      </c>
      <c r="I6" s="51">
        <v>767988</v>
      </c>
      <c r="K6" s="98" t="s">
        <v>1</v>
      </c>
      <c r="L6" s="99">
        <v>1.9331271188763877E-2</v>
      </c>
      <c r="M6" s="99">
        <v>-2.6900737197378399E-3</v>
      </c>
      <c r="N6" s="99">
        <v>4.1900394276993991E-2</v>
      </c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>
        <v>113851</v>
      </c>
      <c r="C8" s="87">
        <v>88562182.743903309</v>
      </c>
      <c r="D8" s="87">
        <v>83013</v>
      </c>
      <c r="E8" s="20"/>
      <c r="F8" s="54" t="s">
        <v>4</v>
      </c>
      <c r="G8" s="51">
        <v>112089</v>
      </c>
      <c r="H8" s="51">
        <v>88231986.375593126</v>
      </c>
      <c r="I8" s="55">
        <v>79182</v>
      </c>
      <c r="K8" s="101" t="s">
        <v>4</v>
      </c>
      <c r="L8" s="99">
        <v>1.5719651348482078E-2</v>
      </c>
      <c r="M8" s="99">
        <v>3.7423658003636895E-3</v>
      </c>
      <c r="N8" s="99">
        <v>4.8382208077593303E-2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8120</v>
      </c>
      <c r="C9" s="30">
        <v>6743897.523080552</v>
      </c>
      <c r="D9" s="31">
        <v>4866</v>
      </c>
      <c r="E9" s="21"/>
      <c r="F9" s="56" t="s">
        <v>5</v>
      </c>
      <c r="G9" s="57">
        <v>9277</v>
      </c>
      <c r="H9" s="57">
        <v>6580259.2121515367</v>
      </c>
      <c r="I9" s="58">
        <v>5323</v>
      </c>
      <c r="K9" s="7" t="s">
        <v>5</v>
      </c>
      <c r="L9" s="102">
        <v>-0.12471704214724588</v>
      </c>
      <c r="M9" s="102">
        <v>2.4868064562993286E-2</v>
      </c>
      <c r="N9" s="102">
        <v>-8.5853841818523402E-2</v>
      </c>
    </row>
    <row r="10" spans="1:19" ht="13.5" thickBot="1" x14ac:dyDescent="0.25">
      <c r="A10" s="32" t="s">
        <v>6</v>
      </c>
      <c r="B10" s="30">
        <v>20320</v>
      </c>
      <c r="C10" s="30">
        <v>13107702.258892149</v>
      </c>
      <c r="D10" s="31">
        <v>17493</v>
      </c>
      <c r="E10" s="20"/>
      <c r="F10" s="59" t="s">
        <v>6</v>
      </c>
      <c r="G10" s="79">
        <v>16992</v>
      </c>
      <c r="H10" s="79">
        <v>14120232.57714583</v>
      </c>
      <c r="I10" s="80">
        <v>13979</v>
      </c>
      <c r="K10" s="8" t="s">
        <v>6</v>
      </c>
      <c r="L10" s="113">
        <v>0.19585687382297556</v>
      </c>
      <c r="M10" s="113">
        <v>-7.1707764919715422E-2</v>
      </c>
      <c r="N10" s="115">
        <v>0.25137706559839756</v>
      </c>
    </row>
    <row r="11" spans="1:19" ht="13.5" thickBot="1" x14ac:dyDescent="0.25">
      <c r="A11" s="32" t="s">
        <v>7</v>
      </c>
      <c r="B11" s="30">
        <v>6860</v>
      </c>
      <c r="C11" s="30">
        <v>6256244.0130912773</v>
      </c>
      <c r="D11" s="31">
        <v>4459</v>
      </c>
      <c r="E11" s="20"/>
      <c r="F11" s="59" t="s">
        <v>7</v>
      </c>
      <c r="G11" s="79">
        <v>7457</v>
      </c>
      <c r="H11" s="79">
        <v>6481223.4143116027</v>
      </c>
      <c r="I11" s="80">
        <v>4637</v>
      </c>
      <c r="K11" s="8" t="s">
        <v>7</v>
      </c>
      <c r="L11" s="113">
        <v>-8.0059004961780866E-2</v>
      </c>
      <c r="M11" s="113">
        <v>-3.4712489732036445E-2</v>
      </c>
      <c r="N11" s="115">
        <v>-3.8386888074185888E-2</v>
      </c>
    </row>
    <row r="12" spans="1:19" ht="13.5" thickBot="1" x14ac:dyDescent="0.25">
      <c r="A12" s="32" t="s">
        <v>8</v>
      </c>
      <c r="B12" s="30">
        <v>10662</v>
      </c>
      <c r="C12" s="30">
        <v>7931213.6825028611</v>
      </c>
      <c r="D12" s="31">
        <v>7949</v>
      </c>
      <c r="E12" s="20"/>
      <c r="F12" s="59" t="s">
        <v>8</v>
      </c>
      <c r="G12" s="79">
        <v>9955</v>
      </c>
      <c r="H12" s="79">
        <v>7237782.5864610821</v>
      </c>
      <c r="I12" s="80">
        <v>7682</v>
      </c>
      <c r="K12" s="8" t="s">
        <v>8</v>
      </c>
      <c r="L12" s="113">
        <v>7.1019588146659984E-2</v>
      </c>
      <c r="M12" s="113">
        <v>9.5807118790622869E-2</v>
      </c>
      <c r="N12" s="115">
        <v>3.4756573808903957E-2</v>
      </c>
    </row>
    <row r="13" spans="1:19" ht="13.5" thickBot="1" x14ac:dyDescent="0.25">
      <c r="A13" s="32" t="s">
        <v>9</v>
      </c>
      <c r="B13" s="30">
        <v>11458</v>
      </c>
      <c r="C13" s="30">
        <v>6825182.2606279179</v>
      </c>
      <c r="D13" s="31">
        <v>8589</v>
      </c>
      <c r="E13" s="20"/>
      <c r="F13" s="59" t="s">
        <v>9</v>
      </c>
      <c r="G13" s="79">
        <v>11676</v>
      </c>
      <c r="H13" s="79">
        <v>5869520.4600101467</v>
      </c>
      <c r="I13" s="80">
        <v>8974</v>
      </c>
      <c r="K13" s="8" t="s">
        <v>9</v>
      </c>
      <c r="L13" s="113">
        <v>-1.8670777663583382E-2</v>
      </c>
      <c r="M13" s="113">
        <v>0.16281769645899136</v>
      </c>
      <c r="N13" s="115">
        <v>-4.2901716068642792E-2</v>
      </c>
    </row>
    <row r="14" spans="1:19" ht="13.5" thickBot="1" x14ac:dyDescent="0.25">
      <c r="A14" s="32" t="s">
        <v>10</v>
      </c>
      <c r="B14" s="30">
        <v>3697</v>
      </c>
      <c r="C14" s="30">
        <v>4414581.1911733085</v>
      </c>
      <c r="D14" s="31">
        <v>2307</v>
      </c>
      <c r="E14" s="20"/>
      <c r="F14" s="59" t="s">
        <v>10</v>
      </c>
      <c r="G14" s="79">
        <v>3823</v>
      </c>
      <c r="H14" s="79">
        <v>4674009.8138733329</v>
      </c>
      <c r="I14" s="80">
        <v>2034</v>
      </c>
      <c r="K14" s="8" t="s">
        <v>10</v>
      </c>
      <c r="L14" s="113">
        <v>-3.2958409625948204E-2</v>
      </c>
      <c r="M14" s="113">
        <v>-5.5504509624689224E-2</v>
      </c>
      <c r="N14" s="115">
        <v>0.13421828908554567</v>
      </c>
    </row>
    <row r="15" spans="1:19" ht="13.5" thickBot="1" x14ac:dyDescent="0.25">
      <c r="A15" s="32" t="s">
        <v>11</v>
      </c>
      <c r="B15" s="30">
        <v>19764</v>
      </c>
      <c r="C15" s="30">
        <v>13747565.480681973</v>
      </c>
      <c r="D15" s="31">
        <v>14829</v>
      </c>
      <c r="E15" s="20"/>
      <c r="F15" s="59" t="s">
        <v>11</v>
      </c>
      <c r="G15" s="79">
        <v>18342</v>
      </c>
      <c r="H15" s="79">
        <v>13781842.110487562</v>
      </c>
      <c r="I15" s="80">
        <v>13052</v>
      </c>
      <c r="K15" s="8" t="s">
        <v>11</v>
      </c>
      <c r="L15" s="113">
        <v>7.7526987242394485E-2</v>
      </c>
      <c r="M15" s="113">
        <v>-2.4870862349747336E-3</v>
      </c>
      <c r="N15" s="115">
        <v>0.13614771682500759</v>
      </c>
    </row>
    <row r="16" spans="1:19" ht="13.5" thickBot="1" x14ac:dyDescent="0.25">
      <c r="A16" s="33" t="s">
        <v>12</v>
      </c>
      <c r="B16" s="34">
        <v>32970</v>
      </c>
      <c r="C16" s="34">
        <v>29535796.333853267</v>
      </c>
      <c r="D16" s="35">
        <v>22521</v>
      </c>
      <c r="E16" s="20"/>
      <c r="F16" s="60" t="s">
        <v>12</v>
      </c>
      <c r="G16" s="109">
        <v>34567</v>
      </c>
      <c r="H16" s="109">
        <v>29487116.201152034</v>
      </c>
      <c r="I16" s="110">
        <v>23501</v>
      </c>
      <c r="K16" s="9" t="s">
        <v>12</v>
      </c>
      <c r="L16" s="116">
        <v>-4.6200133074898009E-2</v>
      </c>
      <c r="M16" s="116">
        <v>1.6508950000113654E-3</v>
      </c>
      <c r="N16" s="117">
        <v>-4.1700353176460592E-2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47098</v>
      </c>
      <c r="C18" s="89">
        <v>52526537.683771133</v>
      </c>
      <c r="D18" s="89">
        <v>30877</v>
      </c>
      <c r="E18" s="20"/>
      <c r="F18" s="65" t="s">
        <v>13</v>
      </c>
      <c r="G18" s="66">
        <v>47212</v>
      </c>
      <c r="H18" s="66">
        <v>49942113.159697406</v>
      </c>
      <c r="I18" s="67">
        <v>31693</v>
      </c>
      <c r="K18" s="107" t="s">
        <v>13</v>
      </c>
      <c r="L18" s="108">
        <v>-2.4146403456748455E-3</v>
      </c>
      <c r="M18" s="108">
        <v>5.1748401510557596E-2</v>
      </c>
      <c r="N18" s="120">
        <v>-2.5747010380841151E-2</v>
      </c>
    </row>
    <row r="19" spans="1:19" ht="13.5" thickBot="1" x14ac:dyDescent="0.25">
      <c r="A19" s="38" t="s">
        <v>14</v>
      </c>
      <c r="B19" s="128">
        <v>3432</v>
      </c>
      <c r="C19" s="128">
        <v>5387338.1000424195</v>
      </c>
      <c r="D19" s="129">
        <v>1632</v>
      </c>
      <c r="E19" s="20"/>
      <c r="F19" s="68" t="s">
        <v>14</v>
      </c>
      <c r="G19" s="132">
        <v>2931</v>
      </c>
      <c r="H19" s="132">
        <v>4164080.3001292422</v>
      </c>
      <c r="I19" s="133">
        <v>1337</v>
      </c>
      <c r="K19" s="10" t="s">
        <v>14</v>
      </c>
      <c r="L19" s="137">
        <v>0.17093142272262019</v>
      </c>
      <c r="M19" s="137">
        <v>0.29376421964658328</v>
      </c>
      <c r="N19" s="139">
        <v>0.22064323111443529</v>
      </c>
    </row>
    <row r="20" spans="1:19" ht="13.5" thickBot="1" x14ac:dyDescent="0.25">
      <c r="A20" s="39" t="s">
        <v>15</v>
      </c>
      <c r="B20" s="128">
        <v>4017</v>
      </c>
      <c r="C20" s="128">
        <v>3560749.89</v>
      </c>
      <c r="D20" s="129">
        <v>3087</v>
      </c>
      <c r="E20" s="20"/>
      <c r="F20" s="68" t="s">
        <v>15</v>
      </c>
      <c r="G20" s="132">
        <v>3401</v>
      </c>
      <c r="H20" s="132">
        <v>3053444.92</v>
      </c>
      <c r="I20" s="133">
        <v>2636</v>
      </c>
      <c r="K20" s="11" t="s">
        <v>15</v>
      </c>
      <c r="L20" s="137">
        <v>0.18112319905910024</v>
      </c>
      <c r="M20" s="137">
        <v>0.16614184414369593</v>
      </c>
      <c r="N20" s="139">
        <v>0.17109256449165411</v>
      </c>
    </row>
    <row r="21" spans="1:19" ht="13.5" thickBot="1" x14ac:dyDescent="0.25">
      <c r="A21" s="40" t="s">
        <v>16</v>
      </c>
      <c r="B21" s="130">
        <v>39649</v>
      </c>
      <c r="C21" s="130">
        <v>43578449.693728715</v>
      </c>
      <c r="D21" s="131">
        <v>26158</v>
      </c>
      <c r="E21" s="20"/>
      <c r="F21" s="69" t="s">
        <v>16</v>
      </c>
      <c r="G21" s="134">
        <v>40880</v>
      </c>
      <c r="H21" s="134">
        <v>42724587.939568162</v>
      </c>
      <c r="I21" s="135">
        <v>27720</v>
      </c>
      <c r="K21" s="12" t="s">
        <v>16</v>
      </c>
      <c r="L21" s="138">
        <v>-3.011252446183954E-2</v>
      </c>
      <c r="M21" s="138">
        <v>1.9985254284214493E-2</v>
      </c>
      <c r="N21" s="140">
        <v>-5.6349206349206371E-2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14455</v>
      </c>
      <c r="C23" s="85">
        <v>17009261.180776261</v>
      </c>
      <c r="D23" s="85">
        <v>9155</v>
      </c>
      <c r="E23" s="20"/>
      <c r="F23" s="54" t="s">
        <v>17</v>
      </c>
      <c r="G23" s="51">
        <v>15060</v>
      </c>
      <c r="H23" s="51">
        <v>18878748.589088753</v>
      </c>
      <c r="I23" s="55">
        <v>9204</v>
      </c>
      <c r="K23" s="101" t="s">
        <v>17</v>
      </c>
      <c r="L23" s="99">
        <v>-4.0172642762284161E-2</v>
      </c>
      <c r="M23" s="99">
        <v>-9.9026023864367207E-2</v>
      </c>
      <c r="N23" s="99">
        <v>-5.3237722729247983E-3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14455</v>
      </c>
      <c r="C24" s="34">
        <v>17009261.180776261</v>
      </c>
      <c r="D24" s="35">
        <v>9155</v>
      </c>
      <c r="E24" s="20"/>
      <c r="F24" s="71" t="s">
        <v>18</v>
      </c>
      <c r="G24" s="61">
        <v>15060</v>
      </c>
      <c r="H24" s="61">
        <v>18878748.589088753</v>
      </c>
      <c r="I24" s="62">
        <v>9204</v>
      </c>
      <c r="K24" s="13" t="s">
        <v>18</v>
      </c>
      <c r="L24" s="104">
        <v>-4.0172642762284161E-2</v>
      </c>
      <c r="M24" s="104">
        <v>-9.9026023864367207E-2</v>
      </c>
      <c r="N24" s="105">
        <v>-5.3237722729247983E-3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11133</v>
      </c>
      <c r="C26" s="85">
        <v>4875706.6352282139</v>
      </c>
      <c r="D26" s="85">
        <v>10034</v>
      </c>
      <c r="E26" s="20"/>
      <c r="F26" s="50" t="s">
        <v>19</v>
      </c>
      <c r="G26" s="51">
        <v>11411</v>
      </c>
      <c r="H26" s="51">
        <v>5039159.3094420061</v>
      </c>
      <c r="I26" s="55">
        <v>10292</v>
      </c>
      <c r="K26" s="98" t="s">
        <v>19</v>
      </c>
      <c r="L26" s="99">
        <v>-2.4362457278065075E-2</v>
      </c>
      <c r="M26" s="99">
        <v>-3.2436496680612326E-2</v>
      </c>
      <c r="N26" s="99">
        <v>-2.5068013991449645E-2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11133</v>
      </c>
      <c r="C27" s="34">
        <v>4875706.6352282139</v>
      </c>
      <c r="D27" s="35">
        <v>10034</v>
      </c>
      <c r="E27" s="20"/>
      <c r="F27" s="72" t="s">
        <v>20</v>
      </c>
      <c r="G27" s="61">
        <v>11411</v>
      </c>
      <c r="H27" s="61">
        <v>5039159.3094420061</v>
      </c>
      <c r="I27" s="62">
        <v>10292</v>
      </c>
      <c r="K27" s="14" t="s">
        <v>20</v>
      </c>
      <c r="L27" s="104">
        <v>-2.4362457278065075E-2</v>
      </c>
      <c r="M27" s="104">
        <v>-3.2436496680612326E-2</v>
      </c>
      <c r="N27" s="105">
        <v>-2.5068013991449645E-2</v>
      </c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>
        <v>44422</v>
      </c>
      <c r="C29" s="85">
        <v>24234590.619898275</v>
      </c>
      <c r="D29" s="85">
        <v>35172</v>
      </c>
      <c r="E29" s="20"/>
      <c r="F29" s="50" t="s">
        <v>21</v>
      </c>
      <c r="G29" s="51">
        <v>42097</v>
      </c>
      <c r="H29" s="51">
        <v>23658716.160791934</v>
      </c>
      <c r="I29" s="55">
        <v>32289</v>
      </c>
      <c r="K29" s="98" t="s">
        <v>21</v>
      </c>
      <c r="L29" s="99">
        <v>5.5229588806803287E-2</v>
      </c>
      <c r="M29" s="99">
        <v>2.4340900630132278E-2</v>
      </c>
      <c r="N29" s="99">
        <v>8.9287373408900805E-2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19557</v>
      </c>
      <c r="C30" s="30">
        <v>11114127.389776435</v>
      </c>
      <c r="D30" s="31">
        <v>15554</v>
      </c>
      <c r="E30" s="20"/>
      <c r="F30" s="73" t="s">
        <v>22</v>
      </c>
      <c r="G30" s="57">
        <v>18597</v>
      </c>
      <c r="H30" s="57">
        <v>11417355.350022186</v>
      </c>
      <c r="I30" s="58">
        <v>13981</v>
      </c>
      <c r="K30" s="15" t="s">
        <v>22</v>
      </c>
      <c r="L30" s="102">
        <v>5.1621229230521148E-2</v>
      </c>
      <c r="M30" s="102">
        <v>-2.6558511226959514E-2</v>
      </c>
      <c r="N30" s="103">
        <v>0.11250983477576715</v>
      </c>
    </row>
    <row r="31" spans="1:19" ht="13.5" thickBot="1" x14ac:dyDescent="0.25">
      <c r="A31" s="94" t="s">
        <v>23</v>
      </c>
      <c r="B31" s="34">
        <v>24865</v>
      </c>
      <c r="C31" s="34">
        <v>13120463.23012184</v>
      </c>
      <c r="D31" s="35">
        <v>19618</v>
      </c>
      <c r="E31" s="20"/>
      <c r="F31" s="73" t="s">
        <v>23</v>
      </c>
      <c r="G31" s="74">
        <v>23500</v>
      </c>
      <c r="H31" s="74">
        <v>12241360.81076975</v>
      </c>
      <c r="I31" s="75">
        <v>18308</v>
      </c>
      <c r="K31" s="16" t="s">
        <v>23</v>
      </c>
      <c r="L31" s="104">
        <v>5.8085106382978813E-2</v>
      </c>
      <c r="M31" s="104">
        <v>7.1814108981958169E-2</v>
      </c>
      <c r="N31" s="105">
        <v>7.1553419270264262E-2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30109</v>
      </c>
      <c r="C33" s="85">
        <v>26217987.61178828</v>
      </c>
      <c r="D33" s="85">
        <v>21346</v>
      </c>
      <c r="E33" s="20"/>
      <c r="F33" s="54" t="s">
        <v>24</v>
      </c>
      <c r="G33" s="51">
        <v>27316</v>
      </c>
      <c r="H33" s="51">
        <v>24897687.690453257</v>
      </c>
      <c r="I33" s="55">
        <v>18486</v>
      </c>
      <c r="K33" s="101" t="s">
        <v>24</v>
      </c>
      <c r="L33" s="99">
        <v>0.10224776687655579</v>
      </c>
      <c r="M33" s="99">
        <v>5.3029017704374182E-2</v>
      </c>
      <c r="N33" s="99">
        <v>0.15471167369901551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30109</v>
      </c>
      <c r="C34" s="34">
        <v>26217987.61178828</v>
      </c>
      <c r="D34" s="35">
        <v>21346</v>
      </c>
      <c r="E34" s="20"/>
      <c r="F34" s="71" t="s">
        <v>25</v>
      </c>
      <c r="G34" s="61">
        <v>27316</v>
      </c>
      <c r="H34" s="61">
        <v>24897687.690453257</v>
      </c>
      <c r="I34" s="62">
        <v>18486</v>
      </c>
      <c r="K34" s="13" t="s">
        <v>25</v>
      </c>
      <c r="L34" s="104">
        <v>0.10224776687655579</v>
      </c>
      <c r="M34" s="104">
        <v>5.3029017704374182E-2</v>
      </c>
      <c r="N34" s="105">
        <v>0.15471167369901551</v>
      </c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>
        <v>41860</v>
      </c>
      <c r="C36" s="85">
        <v>44261898.557224631</v>
      </c>
      <c r="D36" s="85">
        <v>29523</v>
      </c>
      <c r="E36" s="20"/>
      <c r="F36" s="50" t="s">
        <v>26</v>
      </c>
      <c r="G36" s="51">
        <v>41708</v>
      </c>
      <c r="H36" s="51">
        <v>43816884.479383811</v>
      </c>
      <c r="I36" s="55">
        <v>29009</v>
      </c>
      <c r="K36" s="98" t="s">
        <v>26</v>
      </c>
      <c r="L36" s="99">
        <v>3.644384770307818E-3</v>
      </c>
      <c r="M36" s="99">
        <v>1.0156223636808459E-2</v>
      </c>
      <c r="N36" s="114">
        <v>1.7718639043055706E-2</v>
      </c>
    </row>
    <row r="37" spans="1:19" ht="13.5" thickBot="1" x14ac:dyDescent="0.25">
      <c r="A37" s="38" t="s">
        <v>27</v>
      </c>
      <c r="B37" s="34">
        <v>3614</v>
      </c>
      <c r="C37" s="34">
        <v>3458540.1524794223</v>
      </c>
      <c r="D37" s="34">
        <v>2448</v>
      </c>
      <c r="E37" s="20"/>
      <c r="F37" s="73" t="s">
        <v>27</v>
      </c>
      <c r="G37" s="112">
        <v>3860</v>
      </c>
      <c r="H37" s="112">
        <v>4620090.6632603966</v>
      </c>
      <c r="I37" s="112">
        <v>2184</v>
      </c>
      <c r="K37" s="10" t="s">
        <v>27</v>
      </c>
      <c r="L37" s="102">
        <v>-6.3730569948186488E-2</v>
      </c>
      <c r="M37" s="102">
        <v>-0.25141292572844631</v>
      </c>
      <c r="N37" s="103">
        <v>0.12087912087912089</v>
      </c>
    </row>
    <row r="38" spans="1:19" ht="13.5" thickBot="1" x14ac:dyDescent="0.25">
      <c r="A38" s="39" t="s">
        <v>28</v>
      </c>
      <c r="B38" s="34">
        <v>4471</v>
      </c>
      <c r="C38" s="34">
        <v>5823632.3312900998</v>
      </c>
      <c r="D38" s="34">
        <v>2337</v>
      </c>
      <c r="E38" s="20"/>
      <c r="F38" s="68" t="s">
        <v>28</v>
      </c>
      <c r="G38" s="112">
        <v>3646</v>
      </c>
      <c r="H38" s="112">
        <v>5739694.6285550389</v>
      </c>
      <c r="I38" s="112">
        <v>1620</v>
      </c>
      <c r="K38" s="11" t="s">
        <v>28</v>
      </c>
      <c r="L38" s="113">
        <v>0.22627537026878763</v>
      </c>
      <c r="M38" s="113">
        <v>1.4624071168781283E-2</v>
      </c>
      <c r="N38" s="115">
        <v>0.44259259259259265</v>
      </c>
    </row>
    <row r="39" spans="1:19" ht="13.5" thickBot="1" x14ac:dyDescent="0.25">
      <c r="A39" s="39" t="s">
        <v>29</v>
      </c>
      <c r="B39" s="34">
        <v>3225</v>
      </c>
      <c r="C39" s="34">
        <v>3586717.8324834676</v>
      </c>
      <c r="D39" s="34">
        <v>2390</v>
      </c>
      <c r="E39" s="20"/>
      <c r="F39" s="68" t="s">
        <v>29</v>
      </c>
      <c r="G39" s="112">
        <v>2888</v>
      </c>
      <c r="H39" s="112">
        <v>3580587.1088458966</v>
      </c>
      <c r="I39" s="112">
        <v>1860</v>
      </c>
      <c r="K39" s="11" t="s">
        <v>29</v>
      </c>
      <c r="L39" s="113">
        <v>0.11668975069252085</v>
      </c>
      <c r="M39" s="113">
        <v>1.7122118387862262E-3</v>
      </c>
      <c r="N39" s="115">
        <v>0.28494623655913975</v>
      </c>
    </row>
    <row r="40" spans="1:19" ht="13.5" thickBot="1" x14ac:dyDescent="0.25">
      <c r="A40" s="39" t="s">
        <v>30</v>
      </c>
      <c r="B40" s="34">
        <v>19100</v>
      </c>
      <c r="C40" s="34">
        <v>19486366.944023229</v>
      </c>
      <c r="D40" s="34">
        <v>14333</v>
      </c>
      <c r="E40" s="20"/>
      <c r="F40" s="68" t="s">
        <v>30</v>
      </c>
      <c r="G40" s="112">
        <v>21523</v>
      </c>
      <c r="H40" s="112">
        <v>20464163.458589777</v>
      </c>
      <c r="I40" s="112">
        <v>16090</v>
      </c>
      <c r="K40" s="11" t="s">
        <v>30</v>
      </c>
      <c r="L40" s="113">
        <v>-0.11257724294940297</v>
      </c>
      <c r="M40" s="113">
        <v>-4.7780917922453425E-2</v>
      </c>
      <c r="N40" s="115">
        <v>-0.10919825978868858</v>
      </c>
    </row>
    <row r="41" spans="1:19" ht="13.5" thickBot="1" x14ac:dyDescent="0.25">
      <c r="A41" s="40" t="s">
        <v>31</v>
      </c>
      <c r="B41" s="34">
        <v>11450</v>
      </c>
      <c r="C41" s="34">
        <v>11906641.296948418</v>
      </c>
      <c r="D41" s="34">
        <v>8015</v>
      </c>
      <c r="E41" s="20"/>
      <c r="F41" s="69" t="s">
        <v>31</v>
      </c>
      <c r="G41" s="112">
        <v>9791</v>
      </c>
      <c r="H41" s="112">
        <v>9412348.6201326959</v>
      </c>
      <c r="I41" s="112">
        <v>7255</v>
      </c>
      <c r="K41" s="12" t="s">
        <v>31</v>
      </c>
      <c r="L41" s="118">
        <v>0.16944132366458997</v>
      </c>
      <c r="M41" s="118">
        <v>0.26500215594230259</v>
      </c>
      <c r="N41" s="119">
        <v>0.10475534114403851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72826</v>
      </c>
      <c r="C43" s="85">
        <v>64400164.153667785</v>
      </c>
      <c r="D43" s="85">
        <v>51821</v>
      </c>
      <c r="E43" s="20"/>
      <c r="F43" s="50" t="s">
        <v>32</v>
      </c>
      <c r="G43" s="51">
        <v>69106</v>
      </c>
      <c r="H43" s="51">
        <v>67300485.929809272</v>
      </c>
      <c r="I43" s="55">
        <v>49346</v>
      </c>
      <c r="K43" s="98" t="s">
        <v>32</v>
      </c>
      <c r="L43" s="99">
        <v>5.3830347581975468E-2</v>
      </c>
      <c r="M43" s="99">
        <v>-4.309510898875768E-2</v>
      </c>
      <c r="N43" s="99">
        <v>5.0156041016495845E-2</v>
      </c>
    </row>
    <row r="44" spans="1:19" ht="13.5" thickBot="1" x14ac:dyDescent="0.25">
      <c r="A44" s="38" t="s">
        <v>33</v>
      </c>
      <c r="B44" s="30">
        <v>3547</v>
      </c>
      <c r="C44" s="30">
        <v>2682510.2494999999</v>
      </c>
      <c r="D44" s="31">
        <v>2897</v>
      </c>
      <c r="E44" s="20"/>
      <c r="F44" s="76" t="s">
        <v>33</v>
      </c>
      <c r="G44" s="57">
        <v>3165</v>
      </c>
      <c r="H44" s="57">
        <v>2250211.5559999999</v>
      </c>
      <c r="I44" s="58">
        <v>2495</v>
      </c>
      <c r="K44" s="10" t="s">
        <v>33</v>
      </c>
      <c r="L44" s="152">
        <v>0.120695102685624</v>
      </c>
      <c r="M44" s="152">
        <v>0.19211468910436968</v>
      </c>
      <c r="N44" s="153">
        <v>0.16112224448897794</v>
      </c>
    </row>
    <row r="45" spans="1:19" ht="13.5" thickBot="1" x14ac:dyDescent="0.25">
      <c r="A45" s="39" t="s">
        <v>34</v>
      </c>
      <c r="B45" s="30">
        <v>10026</v>
      </c>
      <c r="C45" s="30">
        <v>11902784.650588721</v>
      </c>
      <c r="D45" s="31">
        <v>7022</v>
      </c>
      <c r="E45" s="20"/>
      <c r="F45" s="77" t="s">
        <v>34</v>
      </c>
      <c r="G45" s="57">
        <v>10867</v>
      </c>
      <c r="H45" s="57">
        <v>14024312.571355201</v>
      </c>
      <c r="I45" s="58">
        <v>7188</v>
      </c>
      <c r="K45" s="11" t="s">
        <v>34</v>
      </c>
      <c r="L45" s="154">
        <v>-7.7390264102328188E-2</v>
      </c>
      <c r="M45" s="154">
        <v>-0.15127500260509896</v>
      </c>
      <c r="N45" s="155">
        <v>-2.3094045631608218E-2</v>
      </c>
    </row>
    <row r="46" spans="1:19" ht="13.5" thickBot="1" x14ac:dyDescent="0.25">
      <c r="A46" s="39" t="s">
        <v>35</v>
      </c>
      <c r="B46" s="30">
        <v>3790</v>
      </c>
      <c r="C46" s="30">
        <v>2626761.3807336446</v>
      </c>
      <c r="D46" s="31">
        <v>2908</v>
      </c>
      <c r="E46" s="20"/>
      <c r="F46" s="77" t="s">
        <v>35</v>
      </c>
      <c r="G46" s="57">
        <v>3433</v>
      </c>
      <c r="H46" s="57">
        <v>2731958.1551748239</v>
      </c>
      <c r="I46" s="58">
        <v>2670</v>
      </c>
      <c r="K46" s="11" t="s">
        <v>35</v>
      </c>
      <c r="L46" s="154">
        <v>0.10399067870667045</v>
      </c>
      <c r="M46" s="154">
        <v>-3.8505997700556849E-2</v>
      </c>
      <c r="N46" s="155">
        <v>8.9138576779026257E-2</v>
      </c>
    </row>
    <row r="47" spans="1:19" ht="13.5" thickBot="1" x14ac:dyDescent="0.25">
      <c r="A47" s="39" t="s">
        <v>36</v>
      </c>
      <c r="B47" s="30">
        <v>19809</v>
      </c>
      <c r="C47" s="30">
        <v>16061040.863467997</v>
      </c>
      <c r="D47" s="31">
        <v>13266</v>
      </c>
      <c r="E47" s="20"/>
      <c r="F47" s="77" t="s">
        <v>36</v>
      </c>
      <c r="G47" s="57">
        <v>15013</v>
      </c>
      <c r="H47" s="57">
        <v>15510399.436273646</v>
      </c>
      <c r="I47" s="58">
        <v>11025</v>
      </c>
      <c r="K47" s="11" t="s">
        <v>36</v>
      </c>
      <c r="L47" s="154">
        <v>0.31945647105841601</v>
      </c>
      <c r="M47" s="154">
        <v>3.5501434341309368E-2</v>
      </c>
      <c r="N47" s="155">
        <v>0.20326530612244897</v>
      </c>
    </row>
    <row r="48" spans="1:19" ht="13.5" thickBot="1" x14ac:dyDescent="0.25">
      <c r="A48" s="39" t="s">
        <v>37</v>
      </c>
      <c r="B48" s="30">
        <v>4376</v>
      </c>
      <c r="C48" s="30">
        <v>4361476.7163623599</v>
      </c>
      <c r="D48" s="31">
        <v>2764</v>
      </c>
      <c r="E48" s="20"/>
      <c r="F48" s="77" t="s">
        <v>37</v>
      </c>
      <c r="G48" s="57">
        <v>4830</v>
      </c>
      <c r="H48" s="57">
        <v>4921572.929201426</v>
      </c>
      <c r="I48" s="58">
        <v>2807</v>
      </c>
      <c r="K48" s="11" t="s">
        <v>37</v>
      </c>
      <c r="L48" s="154">
        <v>-9.3995859213250488E-2</v>
      </c>
      <c r="M48" s="154">
        <v>-0.11380431030815741</v>
      </c>
      <c r="N48" s="155">
        <v>-1.5318845742785858E-2</v>
      </c>
    </row>
    <row r="49" spans="1:19" ht="13.5" thickBot="1" x14ac:dyDescent="0.25">
      <c r="A49" s="39" t="s">
        <v>38</v>
      </c>
      <c r="B49" s="30">
        <v>7096</v>
      </c>
      <c r="C49" s="30">
        <v>4916282.5198357878</v>
      </c>
      <c r="D49" s="31">
        <v>5861</v>
      </c>
      <c r="E49" s="20"/>
      <c r="F49" s="77" t="s">
        <v>38</v>
      </c>
      <c r="G49" s="57">
        <v>7592</v>
      </c>
      <c r="H49" s="57">
        <v>5564764.3446472464</v>
      </c>
      <c r="I49" s="58">
        <v>6091</v>
      </c>
      <c r="K49" s="11" t="s">
        <v>38</v>
      </c>
      <c r="L49" s="154">
        <v>-6.5331928345626955E-2</v>
      </c>
      <c r="M49" s="154">
        <v>-0.11653356452285968</v>
      </c>
      <c r="N49" s="155">
        <v>-3.776063043835165E-2</v>
      </c>
    </row>
    <row r="50" spans="1:19" ht="13.5" thickBot="1" x14ac:dyDescent="0.25">
      <c r="A50" s="39" t="s">
        <v>39</v>
      </c>
      <c r="B50" s="30">
        <v>1640</v>
      </c>
      <c r="C50" s="30">
        <v>2858206.6584645482</v>
      </c>
      <c r="D50" s="31">
        <v>868</v>
      </c>
      <c r="E50" s="20"/>
      <c r="F50" s="77" t="s">
        <v>39</v>
      </c>
      <c r="G50" s="57">
        <v>1690</v>
      </c>
      <c r="H50" s="57">
        <v>2620808.7088820213</v>
      </c>
      <c r="I50" s="58">
        <v>943</v>
      </c>
      <c r="K50" s="11" t="s">
        <v>39</v>
      </c>
      <c r="L50" s="154">
        <v>-2.9585798816568087E-2</v>
      </c>
      <c r="M50" s="154">
        <v>9.0581944717283758E-2</v>
      </c>
      <c r="N50" s="155">
        <v>-7.9533404029692445E-2</v>
      </c>
    </row>
    <row r="51" spans="1:19" ht="13.5" thickBot="1" x14ac:dyDescent="0.25">
      <c r="A51" s="39" t="s">
        <v>40</v>
      </c>
      <c r="B51" s="30">
        <v>19372</v>
      </c>
      <c r="C51" s="30">
        <v>15959110.584714726</v>
      </c>
      <c r="D51" s="31">
        <v>13842</v>
      </c>
      <c r="E51" s="20"/>
      <c r="F51" s="77" t="s">
        <v>40</v>
      </c>
      <c r="G51" s="57">
        <v>18905</v>
      </c>
      <c r="H51" s="57">
        <v>16764098.688274914</v>
      </c>
      <c r="I51" s="58">
        <v>13315</v>
      </c>
      <c r="K51" s="11" t="s">
        <v>40</v>
      </c>
      <c r="L51" s="154">
        <v>2.4702459666754883E-2</v>
      </c>
      <c r="M51" s="154">
        <v>-4.8018573412670906E-2</v>
      </c>
      <c r="N51" s="155">
        <v>3.9579421704844187E-2</v>
      </c>
    </row>
    <row r="52" spans="1:19" ht="13.5" thickBot="1" x14ac:dyDescent="0.25">
      <c r="A52" s="40" t="s">
        <v>41</v>
      </c>
      <c r="B52" s="34">
        <v>3170</v>
      </c>
      <c r="C52" s="34">
        <v>3031990.53</v>
      </c>
      <c r="D52" s="35">
        <v>2393</v>
      </c>
      <c r="E52" s="20"/>
      <c r="F52" s="78" t="s">
        <v>41</v>
      </c>
      <c r="G52" s="61">
        <v>3611</v>
      </c>
      <c r="H52" s="61">
        <v>2912359.54</v>
      </c>
      <c r="I52" s="62">
        <v>2812</v>
      </c>
      <c r="K52" s="12" t="s">
        <v>41</v>
      </c>
      <c r="L52" s="156">
        <v>-0.12212683467183605</v>
      </c>
      <c r="M52" s="156">
        <v>4.1076999030140282E-2</v>
      </c>
      <c r="N52" s="157">
        <v>-0.14900426742532002</v>
      </c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>
        <v>220875</v>
      </c>
      <c r="C54" s="85">
        <v>244868820.70978299</v>
      </c>
      <c r="D54" s="85">
        <v>148640</v>
      </c>
      <c r="E54" s="20"/>
      <c r="F54" s="50" t="s">
        <v>42</v>
      </c>
      <c r="G54" s="51">
        <v>217683</v>
      </c>
      <c r="H54" s="51">
        <v>260420127.76185986</v>
      </c>
      <c r="I54" s="55">
        <v>138824</v>
      </c>
      <c r="K54" s="98" t="s">
        <v>42</v>
      </c>
      <c r="L54" s="99">
        <v>1.4663524482849022E-2</v>
      </c>
      <c r="M54" s="99">
        <v>-5.9716225415178736E-2</v>
      </c>
      <c r="N54" s="99">
        <v>7.070823488733935E-2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176993</v>
      </c>
      <c r="C55" s="30">
        <v>197077144.4374598</v>
      </c>
      <c r="D55" s="31">
        <v>120146</v>
      </c>
      <c r="E55" s="20"/>
      <c r="F55" s="73" t="s">
        <v>43</v>
      </c>
      <c r="G55" s="57">
        <v>176272</v>
      </c>
      <c r="H55" s="57">
        <v>214379649.57431179</v>
      </c>
      <c r="I55" s="58">
        <v>112525</v>
      </c>
      <c r="K55" s="10" t="s">
        <v>43</v>
      </c>
      <c r="L55" s="102">
        <v>4.0902695833711089E-3</v>
      </c>
      <c r="M55" s="102">
        <v>-8.0709643714826251E-2</v>
      </c>
      <c r="N55" s="103">
        <v>6.7727171739613512E-2</v>
      </c>
    </row>
    <row r="56" spans="1:19" ht="13.5" thickBot="1" x14ac:dyDescent="0.25">
      <c r="A56" s="39" t="s">
        <v>44</v>
      </c>
      <c r="B56" s="30">
        <v>10986</v>
      </c>
      <c r="C56" s="30">
        <v>11558104.84394595</v>
      </c>
      <c r="D56" s="31">
        <v>7553</v>
      </c>
      <c r="E56" s="20"/>
      <c r="F56" s="68" t="s">
        <v>44</v>
      </c>
      <c r="G56" s="79">
        <v>10366</v>
      </c>
      <c r="H56" s="79">
        <v>10531003.216735149</v>
      </c>
      <c r="I56" s="80">
        <v>7168</v>
      </c>
      <c r="K56" s="11" t="s">
        <v>44</v>
      </c>
      <c r="L56" s="102">
        <v>5.9810920316418992E-2</v>
      </c>
      <c r="M56" s="102">
        <v>9.7531223386068566E-2</v>
      </c>
      <c r="N56" s="103">
        <v>5.37109375E-2</v>
      </c>
    </row>
    <row r="57" spans="1:19" ht="13.5" thickBot="1" x14ac:dyDescent="0.25">
      <c r="A57" s="39" t="s">
        <v>45</v>
      </c>
      <c r="B57" s="30">
        <v>8029</v>
      </c>
      <c r="C57" s="30">
        <v>9148688.2473973446</v>
      </c>
      <c r="D57" s="31">
        <v>4314</v>
      </c>
      <c r="E57" s="20"/>
      <c r="F57" s="68" t="s">
        <v>45</v>
      </c>
      <c r="G57" s="79">
        <v>8496</v>
      </c>
      <c r="H57" s="79">
        <v>9456404.1802008133</v>
      </c>
      <c r="I57" s="80">
        <v>4923</v>
      </c>
      <c r="K57" s="11" t="s">
        <v>45</v>
      </c>
      <c r="L57" s="102">
        <v>-5.4967043314500974E-2</v>
      </c>
      <c r="M57" s="102">
        <v>-3.2540480180378029E-2</v>
      </c>
      <c r="N57" s="103">
        <v>-0.12370505789152952</v>
      </c>
    </row>
    <row r="58" spans="1:19" ht="13.5" thickBot="1" x14ac:dyDescent="0.25">
      <c r="A58" s="40" t="s">
        <v>46</v>
      </c>
      <c r="B58" s="34">
        <v>24867</v>
      </c>
      <c r="C58" s="34">
        <v>27084883.180979911</v>
      </c>
      <c r="D58" s="35">
        <v>16627</v>
      </c>
      <c r="E58" s="20"/>
      <c r="F58" s="69" t="s">
        <v>46</v>
      </c>
      <c r="G58" s="74">
        <v>22549</v>
      </c>
      <c r="H58" s="74">
        <v>26053070.790612105</v>
      </c>
      <c r="I58" s="75">
        <v>14208</v>
      </c>
      <c r="K58" s="12" t="s">
        <v>46</v>
      </c>
      <c r="L58" s="104">
        <v>0.10279835025943496</v>
      </c>
      <c r="M58" s="104">
        <v>3.9604252360900372E-2</v>
      </c>
      <c r="N58" s="105">
        <v>0.17025619369369371</v>
      </c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>
        <v>109574</v>
      </c>
      <c r="C60" s="85">
        <v>86162729.130713522</v>
      </c>
      <c r="D60" s="85">
        <v>83015</v>
      </c>
      <c r="E60" s="20"/>
      <c r="F60" s="50" t="s">
        <v>47</v>
      </c>
      <c r="G60" s="51">
        <v>113104</v>
      </c>
      <c r="H60" s="51">
        <v>88147253.172320887</v>
      </c>
      <c r="I60" s="55">
        <v>85511</v>
      </c>
      <c r="K60" s="98" t="s">
        <v>47</v>
      </c>
      <c r="L60" s="99">
        <v>-3.1210213608714121E-2</v>
      </c>
      <c r="M60" s="99">
        <v>-2.2513736618970714E-2</v>
      </c>
      <c r="N60" s="99">
        <v>-2.9189227116979133E-2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16610</v>
      </c>
      <c r="C61" s="30">
        <v>13030914.857887622</v>
      </c>
      <c r="D61" s="31">
        <v>13410</v>
      </c>
      <c r="E61" s="20"/>
      <c r="F61" s="73" t="s">
        <v>48</v>
      </c>
      <c r="G61" s="57">
        <v>15528</v>
      </c>
      <c r="H61" s="57">
        <v>12177240.201151896</v>
      </c>
      <c r="I61" s="58">
        <v>11852</v>
      </c>
      <c r="K61" s="10" t="s">
        <v>48</v>
      </c>
      <c r="L61" s="102">
        <v>6.9680577022153578E-2</v>
      </c>
      <c r="M61" s="102">
        <v>7.0104115763025998E-2</v>
      </c>
      <c r="N61" s="103">
        <v>0.13145460681741472</v>
      </c>
    </row>
    <row r="62" spans="1:19" ht="13.5" thickBot="1" x14ac:dyDescent="0.25">
      <c r="A62" s="39" t="s">
        <v>49</v>
      </c>
      <c r="B62" s="30">
        <v>9137</v>
      </c>
      <c r="C62" s="30">
        <v>11734815.348393884</v>
      </c>
      <c r="D62" s="31">
        <v>4575</v>
      </c>
      <c r="E62" s="20"/>
      <c r="F62" s="68" t="s">
        <v>49</v>
      </c>
      <c r="G62" s="79">
        <v>11670</v>
      </c>
      <c r="H62" s="79">
        <v>15179803.780009214</v>
      </c>
      <c r="I62" s="80">
        <v>6201</v>
      </c>
      <c r="K62" s="11" t="s">
        <v>49</v>
      </c>
      <c r="L62" s="102">
        <v>-0.21705227077977718</v>
      </c>
      <c r="M62" s="102">
        <v>-0.22694551797514995</v>
      </c>
      <c r="N62" s="103">
        <v>-0.26221577164973386</v>
      </c>
    </row>
    <row r="63" spans="1:19" ht="13.5" thickBot="1" x14ac:dyDescent="0.25">
      <c r="A63" s="40" t="s">
        <v>50</v>
      </c>
      <c r="B63" s="34">
        <v>83827</v>
      </c>
      <c r="C63" s="34">
        <v>61396998.924432009</v>
      </c>
      <c r="D63" s="35">
        <v>65030</v>
      </c>
      <c r="E63" s="20"/>
      <c r="F63" s="69" t="s">
        <v>50</v>
      </c>
      <c r="G63" s="74">
        <v>85906</v>
      </c>
      <c r="H63" s="74">
        <v>60790209.191159777</v>
      </c>
      <c r="I63" s="75">
        <v>67458</v>
      </c>
      <c r="K63" s="12" t="s">
        <v>50</v>
      </c>
      <c r="L63" s="104">
        <v>-2.4200870719158107E-2</v>
      </c>
      <c r="M63" s="104">
        <v>9.9817016810079817E-3</v>
      </c>
      <c r="N63" s="105">
        <v>-3.5992765869133359E-2</v>
      </c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>
        <v>6551</v>
      </c>
      <c r="C65" s="85">
        <v>6093868.199802015</v>
      </c>
      <c r="D65" s="85">
        <v>3849</v>
      </c>
      <c r="E65" s="20"/>
      <c r="F65" s="50" t="s">
        <v>51</v>
      </c>
      <c r="G65" s="51">
        <v>6314</v>
      </c>
      <c r="H65" s="51">
        <v>6206759.005713556</v>
      </c>
      <c r="I65" s="55">
        <v>3790</v>
      </c>
      <c r="K65" s="98" t="s">
        <v>51</v>
      </c>
      <c r="L65" s="99">
        <v>3.7535635096610731E-2</v>
      </c>
      <c r="M65" s="99">
        <v>-1.8188366232299469E-2</v>
      </c>
      <c r="N65" s="99">
        <v>1.5567282321899745E-2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3526</v>
      </c>
      <c r="C66" s="30">
        <v>3318742.4677703865</v>
      </c>
      <c r="D66" s="31">
        <v>1840</v>
      </c>
      <c r="E66" s="20"/>
      <c r="F66" s="73" t="s">
        <v>52</v>
      </c>
      <c r="G66" s="57">
        <v>3481</v>
      </c>
      <c r="H66" s="57">
        <v>3472060.0880729966</v>
      </c>
      <c r="I66" s="58">
        <v>1862</v>
      </c>
      <c r="K66" s="10" t="s">
        <v>52</v>
      </c>
      <c r="L66" s="102">
        <v>1.2927319735708043E-2</v>
      </c>
      <c r="M66" s="102">
        <v>-4.4157536567203226E-2</v>
      </c>
      <c r="N66" s="103">
        <v>-1.1815252416756183E-2</v>
      </c>
    </row>
    <row r="67" spans="1:19" ht="13.5" thickBot="1" x14ac:dyDescent="0.25">
      <c r="A67" s="40" t="s">
        <v>53</v>
      </c>
      <c r="B67" s="34">
        <v>3025</v>
      </c>
      <c r="C67" s="34">
        <v>2775125.732031628</v>
      </c>
      <c r="D67" s="35">
        <v>2009</v>
      </c>
      <c r="E67" s="20"/>
      <c r="F67" s="69" t="s">
        <v>53</v>
      </c>
      <c r="G67" s="74">
        <v>2833</v>
      </c>
      <c r="H67" s="74">
        <v>2734698.9176405589</v>
      </c>
      <c r="I67" s="75">
        <v>1928</v>
      </c>
      <c r="K67" s="12" t="s">
        <v>53</v>
      </c>
      <c r="L67" s="104">
        <v>6.7772679138722092E-2</v>
      </c>
      <c r="M67" s="104">
        <v>1.4782912345593147E-2</v>
      </c>
      <c r="N67" s="105">
        <v>4.2012448132780156E-2</v>
      </c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>
        <v>54449</v>
      </c>
      <c r="C69" s="85">
        <v>52608318.768543437</v>
      </c>
      <c r="D69" s="85">
        <v>35445</v>
      </c>
      <c r="E69" s="20"/>
      <c r="F69" s="50" t="s">
        <v>54</v>
      </c>
      <c r="G69" s="51">
        <v>58018</v>
      </c>
      <c r="H69" s="51">
        <v>55729359.036506139</v>
      </c>
      <c r="I69" s="55">
        <v>38311</v>
      </c>
      <c r="K69" s="98" t="s">
        <v>54</v>
      </c>
      <c r="L69" s="99">
        <v>-6.1515391774966344E-2</v>
      </c>
      <c r="M69" s="99">
        <v>-5.6003519902646404E-2</v>
      </c>
      <c r="N69" s="99">
        <v>-7.4808801649656753E-2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23660</v>
      </c>
      <c r="C70" s="30">
        <v>19482199.750524372</v>
      </c>
      <c r="D70" s="31">
        <v>16222</v>
      </c>
      <c r="E70" s="20"/>
      <c r="F70" s="73" t="s">
        <v>55</v>
      </c>
      <c r="G70" s="57">
        <v>23317</v>
      </c>
      <c r="H70" s="57">
        <v>19271112.274515901</v>
      </c>
      <c r="I70" s="58">
        <v>16525</v>
      </c>
      <c r="K70" s="10" t="s">
        <v>55</v>
      </c>
      <c r="L70" s="102">
        <v>1.4710297208045731E-2</v>
      </c>
      <c r="M70" s="102">
        <v>1.0953569934186502E-2</v>
      </c>
      <c r="N70" s="103">
        <v>-1.8335854765506809E-2</v>
      </c>
    </row>
    <row r="71" spans="1:19" ht="13.5" thickBot="1" x14ac:dyDescent="0.25">
      <c r="A71" s="39" t="s">
        <v>56</v>
      </c>
      <c r="B71" s="30">
        <v>3166</v>
      </c>
      <c r="C71" s="30">
        <v>3517429.901937156</v>
      </c>
      <c r="D71" s="31">
        <v>1767</v>
      </c>
      <c r="E71" s="20"/>
      <c r="F71" s="68" t="s">
        <v>56</v>
      </c>
      <c r="G71" s="79">
        <v>3044</v>
      </c>
      <c r="H71" s="79">
        <v>3382830.1058996702</v>
      </c>
      <c r="I71" s="80">
        <v>1781</v>
      </c>
      <c r="K71" s="11" t="s">
        <v>56</v>
      </c>
      <c r="L71" s="102">
        <v>4.0078843626806915E-2</v>
      </c>
      <c r="M71" s="102">
        <v>3.9789109066619366E-2</v>
      </c>
      <c r="N71" s="103">
        <v>-7.8607523862997963E-3</v>
      </c>
    </row>
    <row r="72" spans="1:19" ht="13.5" thickBot="1" x14ac:dyDescent="0.25">
      <c r="A72" s="39" t="s">
        <v>57</v>
      </c>
      <c r="B72" s="30">
        <v>3391</v>
      </c>
      <c r="C72" s="30">
        <v>2923443.7773464201</v>
      </c>
      <c r="D72" s="31">
        <v>2319</v>
      </c>
      <c r="E72" s="20"/>
      <c r="F72" s="68" t="s">
        <v>57</v>
      </c>
      <c r="G72" s="79">
        <v>3034</v>
      </c>
      <c r="H72" s="79">
        <v>3285634.7130772448</v>
      </c>
      <c r="I72" s="80">
        <v>1805</v>
      </c>
      <c r="K72" s="11" t="s">
        <v>57</v>
      </c>
      <c r="L72" s="102">
        <v>0.11766644693473971</v>
      </c>
      <c r="M72" s="102">
        <v>-0.11023469355533</v>
      </c>
      <c r="N72" s="103">
        <v>0.28476454293628817</v>
      </c>
    </row>
    <row r="73" spans="1:19" ht="13.5" thickBot="1" x14ac:dyDescent="0.25">
      <c r="A73" s="40" t="s">
        <v>58</v>
      </c>
      <c r="B73" s="34">
        <v>24232</v>
      </c>
      <c r="C73" s="34">
        <v>26685245.338735491</v>
      </c>
      <c r="D73" s="35">
        <v>15137</v>
      </c>
      <c r="E73" s="20"/>
      <c r="F73" s="69" t="s">
        <v>58</v>
      </c>
      <c r="G73" s="74">
        <v>28623</v>
      </c>
      <c r="H73" s="74">
        <v>29789781.943013325</v>
      </c>
      <c r="I73" s="75">
        <v>18200</v>
      </c>
      <c r="K73" s="12" t="s">
        <v>58</v>
      </c>
      <c r="L73" s="104">
        <v>-0.15340809838241976</v>
      </c>
      <c r="M73" s="104">
        <v>-0.10421481467090599</v>
      </c>
      <c r="N73" s="105">
        <v>-0.16829670329670332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155268</v>
      </c>
      <c r="C75" s="85">
        <v>162848551.83796033</v>
      </c>
      <c r="D75" s="85">
        <v>109464</v>
      </c>
      <c r="E75" s="20"/>
      <c r="F75" s="50" t="s">
        <v>59</v>
      </c>
      <c r="G75" s="51">
        <v>153219</v>
      </c>
      <c r="H75" s="51">
        <v>150284475.41275597</v>
      </c>
      <c r="I75" s="55">
        <v>104240</v>
      </c>
      <c r="K75" s="98" t="s">
        <v>59</v>
      </c>
      <c r="L75" s="99">
        <v>1.3373015096038943E-2</v>
      </c>
      <c r="M75" s="99">
        <v>8.3601958157668355E-2</v>
      </c>
      <c r="N75" s="99">
        <v>5.0115118956254756E-2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155268</v>
      </c>
      <c r="C76" s="34">
        <v>162848551.83796033</v>
      </c>
      <c r="D76" s="35">
        <v>109464</v>
      </c>
      <c r="E76" s="20"/>
      <c r="F76" s="72" t="s">
        <v>60</v>
      </c>
      <c r="G76" s="61">
        <v>153219</v>
      </c>
      <c r="H76" s="61">
        <v>150284475.41275597</v>
      </c>
      <c r="I76" s="62">
        <v>104240</v>
      </c>
      <c r="K76" s="14" t="s">
        <v>60</v>
      </c>
      <c r="L76" s="104">
        <v>1.3373015096038943E-2</v>
      </c>
      <c r="M76" s="104">
        <v>8.3601958157668355E-2</v>
      </c>
      <c r="N76" s="105">
        <v>5.0115118956254756E-2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100032</v>
      </c>
      <c r="C78" s="85">
        <v>77680012.3641112</v>
      </c>
      <c r="D78" s="85">
        <v>80936</v>
      </c>
      <c r="E78" s="20"/>
      <c r="F78" s="50" t="s">
        <v>61</v>
      </c>
      <c r="G78" s="51">
        <v>88694</v>
      </c>
      <c r="H78" s="51">
        <v>72627208.753534123</v>
      </c>
      <c r="I78" s="55">
        <v>70419</v>
      </c>
      <c r="K78" s="98" t="s">
        <v>61</v>
      </c>
      <c r="L78" s="99">
        <v>0.12783277335558219</v>
      </c>
      <c r="M78" s="99">
        <v>6.9571772030013523E-2</v>
      </c>
      <c r="N78" s="99">
        <v>0.14934889731464529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100032</v>
      </c>
      <c r="C79" s="34">
        <v>77680012.3641112</v>
      </c>
      <c r="D79" s="35">
        <v>80936</v>
      </c>
      <c r="E79" s="20"/>
      <c r="F79" s="72" t="s">
        <v>62</v>
      </c>
      <c r="G79" s="61">
        <v>88694</v>
      </c>
      <c r="H79" s="61">
        <v>72627208.753534123</v>
      </c>
      <c r="I79" s="62">
        <v>70419</v>
      </c>
      <c r="K79" s="14" t="s">
        <v>62</v>
      </c>
      <c r="L79" s="104">
        <v>0.12783277335558219</v>
      </c>
      <c r="M79" s="104">
        <v>6.9571772030013523E-2</v>
      </c>
      <c r="N79" s="105">
        <v>0.14934889731464529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30968</v>
      </c>
      <c r="C81" s="85">
        <v>37896818.510729149</v>
      </c>
      <c r="D81" s="85">
        <v>21167</v>
      </c>
      <c r="E81" s="20"/>
      <c r="F81" s="50" t="s">
        <v>63</v>
      </c>
      <c r="G81" s="51">
        <v>31339</v>
      </c>
      <c r="H81" s="51">
        <v>38258453.560120106</v>
      </c>
      <c r="I81" s="55">
        <v>21889</v>
      </c>
      <c r="K81" s="98" t="s">
        <v>63</v>
      </c>
      <c r="L81" s="99">
        <v>-1.1838284565557244E-2</v>
      </c>
      <c r="M81" s="99">
        <v>-9.4524220332815601E-3</v>
      </c>
      <c r="N81" s="99">
        <v>-3.2984604139065232E-2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30968</v>
      </c>
      <c r="C82" s="34">
        <v>37896818.510729149</v>
      </c>
      <c r="D82" s="35">
        <v>21167</v>
      </c>
      <c r="E82" s="20"/>
      <c r="F82" s="72" t="s">
        <v>64</v>
      </c>
      <c r="G82" s="61">
        <v>31339</v>
      </c>
      <c r="H82" s="61">
        <v>38258453.560120106</v>
      </c>
      <c r="I82" s="62">
        <v>21889</v>
      </c>
      <c r="K82" s="14" t="s">
        <v>64</v>
      </c>
      <c r="L82" s="104">
        <v>-1.1838284565557244E-2</v>
      </c>
      <c r="M82" s="104">
        <v>-9.4524220332815601E-3</v>
      </c>
      <c r="N82" s="105">
        <v>-3.2984604139065232E-2</v>
      </c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>
        <v>52580</v>
      </c>
      <c r="C84" s="85">
        <v>49910202.654251039</v>
      </c>
      <c r="D84" s="85">
        <v>40158</v>
      </c>
      <c r="E84" s="20"/>
      <c r="F84" s="50" t="s">
        <v>65</v>
      </c>
      <c r="G84" s="51">
        <v>51868</v>
      </c>
      <c r="H84" s="51">
        <v>51453069.174728923</v>
      </c>
      <c r="I84" s="55">
        <v>39382</v>
      </c>
      <c r="K84" s="98" t="s">
        <v>65</v>
      </c>
      <c r="L84" s="99">
        <v>1.3727153543610759E-2</v>
      </c>
      <c r="M84" s="99">
        <v>-2.9985898707781233E-2</v>
      </c>
      <c r="N84" s="99">
        <v>1.9704433497536922E-2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11256</v>
      </c>
      <c r="C85" s="30">
        <v>12396603.676191837</v>
      </c>
      <c r="D85" s="31">
        <v>7825</v>
      </c>
      <c r="E85" s="20"/>
      <c r="F85" s="73" t="s">
        <v>66</v>
      </c>
      <c r="G85" s="57">
        <v>10952</v>
      </c>
      <c r="H85" s="57">
        <v>13275208.504012372</v>
      </c>
      <c r="I85" s="58">
        <v>7352</v>
      </c>
      <c r="K85" s="10" t="s">
        <v>66</v>
      </c>
      <c r="L85" s="102">
        <v>2.7757487216946597E-2</v>
      </c>
      <c r="M85" s="102">
        <v>-6.6183881598167127E-2</v>
      </c>
      <c r="N85" s="103">
        <v>6.4336235038084943E-2</v>
      </c>
    </row>
    <row r="86" spans="1:19" ht="13.5" thickBot="1" x14ac:dyDescent="0.25">
      <c r="A86" s="39" t="s">
        <v>67</v>
      </c>
      <c r="B86" s="30">
        <v>8534</v>
      </c>
      <c r="C86" s="30">
        <v>8420485.2476414926</v>
      </c>
      <c r="D86" s="31">
        <v>6427</v>
      </c>
      <c r="E86" s="20"/>
      <c r="F86" s="68" t="s">
        <v>67</v>
      </c>
      <c r="G86" s="79">
        <v>9470</v>
      </c>
      <c r="H86" s="79">
        <v>9208181.8281839769</v>
      </c>
      <c r="I86" s="80">
        <v>7371</v>
      </c>
      <c r="K86" s="11" t="s">
        <v>67</v>
      </c>
      <c r="L86" s="102">
        <v>-9.8838437170010507E-2</v>
      </c>
      <c r="M86" s="102">
        <v>-8.554311754917121E-2</v>
      </c>
      <c r="N86" s="103">
        <v>-0.12806946140279474</v>
      </c>
    </row>
    <row r="87" spans="1:19" ht="13.5" thickBot="1" x14ac:dyDescent="0.25">
      <c r="A87" s="40" t="s">
        <v>68</v>
      </c>
      <c r="B87" s="34">
        <v>32790</v>
      </c>
      <c r="C87" s="34">
        <v>29093113.730417714</v>
      </c>
      <c r="D87" s="35">
        <v>25906</v>
      </c>
      <c r="E87" s="20"/>
      <c r="F87" s="69" t="s">
        <v>68</v>
      </c>
      <c r="G87" s="74">
        <v>31446</v>
      </c>
      <c r="H87" s="74">
        <v>28969678.842532575</v>
      </c>
      <c r="I87" s="75">
        <v>24659</v>
      </c>
      <c r="K87" s="12" t="s">
        <v>68</v>
      </c>
      <c r="L87" s="104">
        <v>4.2739935126884232E-2</v>
      </c>
      <c r="M87" s="104">
        <v>4.2608303860074415E-3</v>
      </c>
      <c r="N87" s="105">
        <v>5.056977168579424E-2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9433.7900000000009</v>
      </c>
      <c r="C89" s="85">
        <v>9921288.7512030099</v>
      </c>
      <c r="D89" s="85">
        <v>6552</v>
      </c>
      <c r="E89" s="20"/>
      <c r="F89" s="54" t="s">
        <v>69</v>
      </c>
      <c r="G89" s="51">
        <v>8092</v>
      </c>
      <c r="H89" s="51">
        <v>8018861.6914222892</v>
      </c>
      <c r="I89" s="55">
        <v>6121</v>
      </c>
      <c r="K89" s="101" t="s">
        <v>69</v>
      </c>
      <c r="L89" s="99">
        <v>0.16581685615422659</v>
      </c>
      <c r="M89" s="99">
        <v>0.23724402951303314</v>
      </c>
      <c r="N89" s="99">
        <v>7.0413331155040115E-2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9433.7900000000009</v>
      </c>
      <c r="C90" s="34">
        <v>9921288.7512030099</v>
      </c>
      <c r="D90" s="35">
        <v>6552</v>
      </c>
      <c r="E90" s="20"/>
      <c r="F90" s="71" t="s">
        <v>70</v>
      </c>
      <c r="G90" s="61">
        <v>8092</v>
      </c>
      <c r="H90" s="61">
        <v>8018861.6914222892</v>
      </c>
      <c r="I90" s="62">
        <v>6121</v>
      </c>
      <c r="K90" s="13" t="s">
        <v>70</v>
      </c>
      <c r="L90" s="104">
        <v>0.16581685615422659</v>
      </c>
      <c r="M90" s="104">
        <v>0.23724402951303314</v>
      </c>
      <c r="N90" s="105">
        <v>7.0413331155040115E-2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S92"/>
  <sheetViews>
    <sheetView workbookViewId="0"/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86" t="s">
        <v>76</v>
      </c>
      <c r="L1" s="186"/>
      <c r="M1" s="44" t="s">
        <v>74</v>
      </c>
      <c r="N1" s="1"/>
    </row>
    <row r="2" spans="1:19" x14ac:dyDescent="0.2">
      <c r="A2" s="25" t="s">
        <v>84</v>
      </c>
      <c r="B2" s="26">
        <v>2019</v>
      </c>
      <c r="C2" s="25"/>
      <c r="D2" s="25"/>
      <c r="F2" s="44" t="s">
        <v>84</v>
      </c>
      <c r="G2" s="45">
        <v>2018</v>
      </c>
      <c r="K2" s="1" t="s">
        <v>84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72"/>
      <c r="C19" s="172"/>
      <c r="D19" s="173"/>
      <c r="E19" s="20"/>
      <c r="F19" s="68" t="s">
        <v>14</v>
      </c>
      <c r="G19" s="172"/>
      <c r="H19" s="172"/>
      <c r="I19" s="173"/>
      <c r="K19" s="10" t="s">
        <v>14</v>
      </c>
      <c r="L19" s="144"/>
      <c r="M19" s="144"/>
      <c r="N19" s="145"/>
    </row>
    <row r="20" spans="1:19" ht="13.5" thickBot="1" x14ac:dyDescent="0.25">
      <c r="A20" s="39" t="s">
        <v>15</v>
      </c>
      <c r="B20" s="172"/>
      <c r="C20" s="172"/>
      <c r="D20" s="173"/>
      <c r="E20" s="20"/>
      <c r="F20" s="68" t="s">
        <v>15</v>
      </c>
      <c r="G20" s="172"/>
      <c r="H20" s="172"/>
      <c r="I20" s="173"/>
      <c r="K20" s="11" t="s">
        <v>15</v>
      </c>
      <c r="L20" s="144"/>
      <c r="M20" s="144"/>
      <c r="N20" s="145"/>
    </row>
    <row r="21" spans="1:19" ht="13.5" thickBot="1" x14ac:dyDescent="0.25">
      <c r="A21" s="40" t="s">
        <v>16</v>
      </c>
      <c r="B21" s="174"/>
      <c r="C21" s="174"/>
      <c r="D21" s="175"/>
      <c r="E21" s="20"/>
      <c r="F21" s="69" t="s">
        <v>16</v>
      </c>
      <c r="G21" s="174"/>
      <c r="H21" s="174"/>
      <c r="I21" s="175"/>
      <c r="K21" s="12" t="s">
        <v>16</v>
      </c>
      <c r="L21" s="146"/>
      <c r="M21" s="146"/>
      <c r="N21" s="147"/>
    </row>
    <row r="22" spans="1:19" ht="13.5" thickBot="1" x14ac:dyDescent="0.25">
      <c r="B22" s="37"/>
      <c r="C22" s="37"/>
      <c r="D22" s="37"/>
      <c r="E22" s="20"/>
      <c r="F22" s="63"/>
      <c r="G22" s="176"/>
      <c r="H22" s="176"/>
      <c r="I22" s="176"/>
      <c r="L22" s="177"/>
      <c r="M22" s="177"/>
      <c r="N22" s="177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112"/>
      <c r="C37" s="112"/>
      <c r="D37" s="112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2"/>
      <c r="C38" s="112"/>
      <c r="D38" s="112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112"/>
      <c r="C39" s="112"/>
      <c r="D39" s="112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112"/>
      <c r="C40" s="112"/>
      <c r="D40" s="112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112"/>
      <c r="C41" s="112"/>
      <c r="D41" s="112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x14ac:dyDescent="0.2">
      <c r="A44" s="38" t="s">
        <v>33</v>
      </c>
      <c r="B44" s="142"/>
      <c r="C44" s="142"/>
      <c r="D44" s="143"/>
      <c r="E44" s="20"/>
      <c r="F44" s="76" t="s">
        <v>33</v>
      </c>
      <c r="G44" s="142"/>
      <c r="H44" s="142"/>
      <c r="I44" s="143"/>
      <c r="K44" s="10" t="s">
        <v>33</v>
      </c>
      <c r="L44" s="142"/>
      <c r="M44" s="142"/>
      <c r="N44" s="143"/>
    </row>
    <row r="45" spans="1:19" x14ac:dyDescent="0.2">
      <c r="A45" s="39" t="s">
        <v>34</v>
      </c>
      <c r="B45" s="144"/>
      <c r="C45" s="144"/>
      <c r="D45" s="145"/>
      <c r="E45" s="20"/>
      <c r="F45" s="77" t="s">
        <v>34</v>
      </c>
      <c r="G45" s="144"/>
      <c r="H45" s="144"/>
      <c r="I45" s="145"/>
      <c r="K45" s="11" t="s">
        <v>34</v>
      </c>
      <c r="L45" s="144"/>
      <c r="M45" s="144"/>
      <c r="N45" s="145"/>
    </row>
    <row r="46" spans="1:19" x14ac:dyDescent="0.2">
      <c r="A46" s="39" t="s">
        <v>35</v>
      </c>
      <c r="B46" s="144"/>
      <c r="C46" s="144"/>
      <c r="D46" s="145"/>
      <c r="E46" s="20"/>
      <c r="F46" s="77" t="s">
        <v>35</v>
      </c>
      <c r="G46" s="144"/>
      <c r="H46" s="144"/>
      <c r="I46" s="145"/>
      <c r="K46" s="11" t="s">
        <v>35</v>
      </c>
      <c r="L46" s="144"/>
      <c r="M46" s="144"/>
      <c r="N46" s="145"/>
    </row>
    <row r="47" spans="1:19" x14ac:dyDescent="0.2">
      <c r="A47" s="39" t="s">
        <v>36</v>
      </c>
      <c r="B47" s="144"/>
      <c r="C47" s="144"/>
      <c r="D47" s="145"/>
      <c r="E47" s="20"/>
      <c r="F47" s="77" t="s">
        <v>36</v>
      </c>
      <c r="G47" s="144"/>
      <c r="H47" s="144"/>
      <c r="I47" s="145"/>
      <c r="K47" s="11" t="s">
        <v>36</v>
      </c>
      <c r="L47" s="144"/>
      <c r="M47" s="144"/>
      <c r="N47" s="145"/>
    </row>
    <row r="48" spans="1:19" x14ac:dyDescent="0.2">
      <c r="A48" s="39" t="s">
        <v>37</v>
      </c>
      <c r="B48" s="144"/>
      <c r="C48" s="144"/>
      <c r="D48" s="145"/>
      <c r="E48" s="20"/>
      <c r="F48" s="77" t="s">
        <v>37</v>
      </c>
      <c r="G48" s="144"/>
      <c r="H48" s="144"/>
      <c r="I48" s="145"/>
      <c r="K48" s="11" t="s">
        <v>37</v>
      </c>
      <c r="L48" s="144"/>
      <c r="M48" s="144"/>
      <c r="N48" s="145"/>
    </row>
    <row r="49" spans="1:19" x14ac:dyDescent="0.2">
      <c r="A49" s="39" t="s">
        <v>38</v>
      </c>
      <c r="B49" s="144"/>
      <c r="C49" s="144"/>
      <c r="D49" s="145"/>
      <c r="E49" s="20"/>
      <c r="F49" s="77" t="s">
        <v>38</v>
      </c>
      <c r="G49" s="144"/>
      <c r="H49" s="144"/>
      <c r="I49" s="145"/>
      <c r="K49" s="11" t="s">
        <v>38</v>
      </c>
      <c r="L49" s="144"/>
      <c r="M49" s="144"/>
      <c r="N49" s="145"/>
    </row>
    <row r="50" spans="1:19" x14ac:dyDescent="0.2">
      <c r="A50" s="39" t="s">
        <v>39</v>
      </c>
      <c r="B50" s="144"/>
      <c r="C50" s="144"/>
      <c r="D50" s="145"/>
      <c r="E50" s="20"/>
      <c r="F50" s="77" t="s">
        <v>39</v>
      </c>
      <c r="G50" s="144"/>
      <c r="H50" s="144"/>
      <c r="I50" s="145"/>
      <c r="K50" s="11" t="s">
        <v>39</v>
      </c>
      <c r="L50" s="144"/>
      <c r="M50" s="144"/>
      <c r="N50" s="145"/>
    </row>
    <row r="51" spans="1:19" x14ac:dyDescent="0.2">
      <c r="A51" s="39" t="s">
        <v>40</v>
      </c>
      <c r="B51" s="144"/>
      <c r="C51" s="144"/>
      <c r="D51" s="145"/>
      <c r="E51" s="20"/>
      <c r="F51" s="77" t="s">
        <v>40</v>
      </c>
      <c r="G51" s="144"/>
      <c r="H51" s="144"/>
      <c r="I51" s="145"/>
      <c r="K51" s="11" t="s">
        <v>40</v>
      </c>
      <c r="L51" s="144"/>
      <c r="M51" s="144"/>
      <c r="N51" s="145"/>
    </row>
    <row r="52" spans="1:19" ht="13.5" thickBot="1" x14ac:dyDescent="0.25">
      <c r="A52" s="40" t="s">
        <v>41</v>
      </c>
      <c r="B52" s="146"/>
      <c r="C52" s="146"/>
      <c r="D52" s="147"/>
      <c r="E52" s="20"/>
      <c r="F52" s="78" t="s">
        <v>41</v>
      </c>
      <c r="G52" s="146"/>
      <c r="H52" s="146"/>
      <c r="I52" s="147"/>
      <c r="K52" s="12" t="s">
        <v>41</v>
      </c>
      <c r="L52" s="146"/>
      <c r="M52" s="146"/>
      <c r="N52" s="147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</vt:i4>
      </vt:variant>
    </vt:vector>
  </HeadingPairs>
  <TitlesOfParts>
    <vt:vector size="21" baseType="lpstr">
      <vt:lpstr>Enero 2019</vt:lpstr>
      <vt:lpstr>Febrero 2019</vt:lpstr>
      <vt:lpstr>Marzo 2019</vt:lpstr>
      <vt:lpstr>ITR19</vt:lpstr>
      <vt:lpstr>Abril 2019</vt:lpstr>
      <vt:lpstr>Mayo 2019</vt:lpstr>
      <vt:lpstr>Junio 2019</vt:lpstr>
      <vt:lpstr>IITR19</vt:lpstr>
      <vt:lpstr>Julio 2019</vt:lpstr>
      <vt:lpstr>Agosto 2019</vt:lpstr>
      <vt:lpstr>Septiembre 2019</vt:lpstr>
      <vt:lpstr>IIITR2019</vt:lpstr>
      <vt:lpstr>Octubre 2019</vt:lpstr>
      <vt:lpstr>Noviembre 2019</vt:lpstr>
      <vt:lpstr>Diciembre 2019</vt:lpstr>
      <vt:lpstr>IVTR2019</vt:lpstr>
      <vt:lpstr>Año 2019</vt:lpstr>
      <vt:lpstr>check</vt:lpstr>
      <vt:lpstr>'Año 2019'!Área_de_impresión</vt:lpstr>
      <vt:lpstr>'Enero 2019'!Área_de_impresión</vt:lpstr>
      <vt:lpstr>'Febrero 2019'!Área_de_impresión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asempleo06</cp:lastModifiedBy>
  <cp:lastPrinted>2019-07-26T07:15:13Z</cp:lastPrinted>
  <dcterms:created xsi:type="dcterms:W3CDTF">2017-02-09T17:39:54Z</dcterms:created>
  <dcterms:modified xsi:type="dcterms:W3CDTF">2019-07-26T07:49:49Z</dcterms:modified>
</cp:coreProperties>
</file>