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sempleo06\Desktop\para envío septiembree datos sociooossss\"/>
    </mc:Choice>
  </mc:AlternateContent>
  <bookViews>
    <workbookView xWindow="0" yWindow="0" windowWidth="20730" windowHeight="11760" tabRatio="934" firstSheet="8" activeTab="16"/>
  </bookViews>
  <sheets>
    <sheet name="Enero 2021" sheetId="117" r:id="rId1"/>
    <sheet name="Febrero 2021" sheetId="51" r:id="rId2"/>
    <sheet name="Marzo 2021" sheetId="118" r:id="rId3"/>
    <sheet name="ITR21" sheetId="119" r:id="rId4"/>
    <sheet name="Abril 2021" sheetId="120" r:id="rId5"/>
    <sheet name="Mayo 2021" sheetId="121" r:id="rId6"/>
    <sheet name="Junio 2021" sheetId="122" r:id="rId7"/>
    <sheet name="IITR21" sheetId="123" r:id="rId8"/>
    <sheet name="Julio 2021" sheetId="124" r:id="rId9"/>
    <sheet name="Agosto 2021" sheetId="125" r:id="rId10"/>
    <sheet name="Septiembre 2021" sheetId="126" r:id="rId11"/>
    <sheet name="IIITR21" sheetId="127" r:id="rId12"/>
    <sheet name="Octubre 2021" sheetId="128" r:id="rId13"/>
    <sheet name="Noviembre 2021" sheetId="129" r:id="rId14"/>
    <sheet name="Diciembre 2021" sheetId="130" r:id="rId15"/>
    <sheet name="IVTR21" sheetId="131" r:id="rId16"/>
    <sheet name="Año 2021" sheetId="14" r:id="rId17"/>
    <sheet name="check" sheetId="132" state="hidden" r:id="rId18"/>
  </sheets>
  <definedNames>
    <definedName name="_xlnm.Print_Area" localSheetId="16">'Año 2021'!$A$1:$N$92</definedName>
    <definedName name="_xlnm.Print_Area" localSheetId="0">'Enero 2021'!$A$1:$N$92</definedName>
    <definedName name="_xlnm.Print_Area" localSheetId="1">'Febrero 2021'!$A$1:$N$92</definedName>
  </definedNames>
  <calcPr calcId="152511"/>
</workbook>
</file>

<file path=xl/calcChain.xml><?xml version="1.0" encoding="utf-8"?>
<calcChain xmlns="http://schemas.openxmlformats.org/spreadsheetml/2006/main">
  <c r="M2" i="14" l="1"/>
  <c r="G2" i="14"/>
  <c r="B2" i="14"/>
  <c r="M2" i="130"/>
  <c r="G2" i="130"/>
  <c r="B2" i="130"/>
  <c r="M2" i="129"/>
  <c r="G2" i="129"/>
  <c r="B2" i="129"/>
  <c r="M2" i="128"/>
  <c r="G2" i="128"/>
  <c r="B2" i="128"/>
  <c r="M2" i="126"/>
  <c r="G2" i="126"/>
  <c r="B2" i="126"/>
  <c r="M2" i="125"/>
  <c r="G2" i="125"/>
  <c r="B2" i="125"/>
  <c r="M2" i="124"/>
  <c r="G2" i="124"/>
  <c r="B2" i="124"/>
  <c r="M2" i="122"/>
  <c r="G2" i="122"/>
  <c r="B2" i="122"/>
  <c r="M2" i="121"/>
  <c r="G2" i="121"/>
  <c r="B2" i="121"/>
  <c r="M2" i="120"/>
  <c r="G2" i="120"/>
  <c r="B2" i="120"/>
  <c r="M2" i="118" l="1"/>
  <c r="G2" i="118"/>
  <c r="B2" i="118"/>
  <c r="M2" i="51"/>
  <c r="G2" i="51"/>
  <c r="B2" i="51"/>
  <c r="F2" i="119" l="1"/>
  <c r="K2" i="119"/>
  <c r="F2" i="123"/>
  <c r="K2" i="123"/>
  <c r="F2" i="127"/>
  <c r="K2" i="127"/>
  <c r="K2" i="131"/>
  <c r="F2" i="131"/>
  <c r="K2" i="14"/>
  <c r="F2" i="14"/>
  <c r="K2" i="130"/>
  <c r="F2" i="130"/>
  <c r="K2" i="129"/>
  <c r="F2" i="129"/>
  <c r="K2" i="128"/>
  <c r="F2" i="128"/>
  <c r="K2" i="126"/>
  <c r="F2" i="126"/>
  <c r="K2" i="125"/>
  <c r="F2" i="125"/>
  <c r="K2" i="124"/>
  <c r="F2" i="124"/>
  <c r="K2" i="122"/>
  <c r="F2" i="122"/>
  <c r="K2" i="121"/>
  <c r="F2" i="121"/>
  <c r="K2" i="120"/>
  <c r="F2" i="120"/>
  <c r="K2" i="118"/>
  <c r="F2" i="118"/>
  <c r="K2" i="117"/>
  <c r="F2" i="117"/>
  <c r="K2" i="51"/>
  <c r="F2" i="51"/>
  <c r="D90" i="132"/>
  <c r="D89" i="132" s="1"/>
  <c r="C90" i="132"/>
  <c r="C89" i="132" s="1"/>
  <c r="B90" i="132"/>
  <c r="B89" i="132" s="1"/>
  <c r="D82" i="132"/>
  <c r="D81" i="132" s="1"/>
  <c r="C82" i="132"/>
  <c r="C81" i="132" s="1"/>
  <c r="B82" i="132"/>
  <c r="B81" i="132" s="1"/>
  <c r="D79" i="132"/>
  <c r="D78" i="132" s="1"/>
  <c r="C79" i="132"/>
  <c r="C78" i="132" s="1"/>
  <c r="B79" i="132"/>
  <c r="B78" i="132" s="1"/>
  <c r="D76" i="132"/>
  <c r="D75" i="132" s="1"/>
  <c r="C76" i="132"/>
  <c r="C75" i="132" s="1"/>
  <c r="B76" i="132"/>
  <c r="B75" i="132" s="1"/>
  <c r="D73" i="132"/>
  <c r="C73" i="132"/>
  <c r="B73" i="132"/>
  <c r="D72" i="132"/>
  <c r="C72" i="132"/>
  <c r="B72" i="132"/>
  <c r="D71" i="132"/>
  <c r="C71" i="132"/>
  <c r="B71" i="132"/>
  <c r="D70" i="132"/>
  <c r="C70" i="132"/>
  <c r="B70" i="132"/>
  <c r="D67" i="132"/>
  <c r="C67" i="132"/>
  <c r="B67" i="132"/>
  <c r="D66" i="132"/>
  <c r="C66" i="132"/>
  <c r="B66" i="132"/>
  <c r="D63" i="132"/>
  <c r="C63" i="132"/>
  <c r="B63" i="132"/>
  <c r="D62" i="132"/>
  <c r="C62" i="132"/>
  <c r="B62" i="132"/>
  <c r="D61" i="132"/>
  <c r="C61" i="132"/>
  <c r="B61" i="132"/>
  <c r="D52" i="132"/>
  <c r="C52" i="132"/>
  <c r="B52" i="132"/>
  <c r="D51" i="132"/>
  <c r="C51" i="132"/>
  <c r="B51" i="132"/>
  <c r="D50" i="132"/>
  <c r="C50" i="132"/>
  <c r="B50" i="132"/>
  <c r="D49" i="132"/>
  <c r="C49" i="132"/>
  <c r="B49" i="132"/>
  <c r="D48" i="132"/>
  <c r="C48" i="132"/>
  <c r="B48" i="132"/>
  <c r="D47" i="132"/>
  <c r="C47" i="132"/>
  <c r="B47" i="132"/>
  <c r="D46" i="132"/>
  <c r="C46" i="132"/>
  <c r="B46" i="132"/>
  <c r="D45" i="132"/>
  <c r="C45" i="132"/>
  <c r="B45" i="132"/>
  <c r="D44" i="132"/>
  <c r="C44" i="132"/>
  <c r="B44" i="132"/>
  <c r="D41" i="132"/>
  <c r="C41" i="132"/>
  <c r="B41" i="132"/>
  <c r="D40" i="132"/>
  <c r="C40" i="132"/>
  <c r="B40" i="132"/>
  <c r="D39" i="132"/>
  <c r="C39" i="132"/>
  <c r="B39" i="132"/>
  <c r="D38" i="132"/>
  <c r="C38" i="132"/>
  <c r="B38" i="132"/>
  <c r="D37" i="132"/>
  <c r="C37" i="132"/>
  <c r="B37" i="132"/>
  <c r="D34" i="132"/>
  <c r="D33" i="132" s="1"/>
  <c r="C34" i="132"/>
  <c r="C33" i="132" s="1"/>
  <c r="B34" i="132"/>
  <c r="B33" i="132" s="1"/>
  <c r="D31" i="132"/>
  <c r="C31" i="132"/>
  <c r="B31" i="132"/>
  <c r="D30" i="132"/>
  <c r="C30" i="132"/>
  <c r="B30" i="132"/>
  <c r="D27" i="132"/>
  <c r="D26" i="132" s="1"/>
  <c r="C27" i="132"/>
  <c r="C26" i="132" s="1"/>
  <c r="B27" i="132"/>
  <c r="B26" i="132" s="1"/>
  <c r="D24" i="132"/>
  <c r="D23" i="132" s="1"/>
  <c r="C24" i="132"/>
  <c r="C23" i="132" s="1"/>
  <c r="B24" i="132"/>
  <c r="B23" i="132" s="1"/>
  <c r="D21" i="132"/>
  <c r="C21" i="132"/>
  <c r="B21" i="132"/>
  <c r="D20" i="132"/>
  <c r="C20" i="132"/>
  <c r="B20" i="132"/>
  <c r="D19" i="132"/>
  <c r="C19" i="132"/>
  <c r="B19" i="132"/>
  <c r="D16" i="132"/>
  <c r="C16" i="132"/>
  <c r="B16" i="132"/>
  <c r="D15" i="132"/>
  <c r="C15" i="132"/>
  <c r="B15" i="132"/>
  <c r="D14" i="132"/>
  <c r="C14" i="132"/>
  <c r="B14" i="132"/>
  <c r="D13" i="132"/>
  <c r="C13" i="132"/>
  <c r="B13" i="132"/>
  <c r="D12" i="132"/>
  <c r="C12" i="132"/>
  <c r="B12" i="132"/>
  <c r="D11" i="132"/>
  <c r="C11" i="132"/>
  <c r="B11" i="132"/>
  <c r="D10" i="132"/>
  <c r="C10" i="132"/>
  <c r="B10" i="132"/>
  <c r="D9" i="132"/>
  <c r="C9" i="132"/>
  <c r="B9" i="132"/>
  <c r="H90" i="132"/>
  <c r="G90" i="132"/>
  <c r="F90" i="132"/>
  <c r="H87" i="132"/>
  <c r="G87" i="132"/>
  <c r="F87" i="132"/>
  <c r="H86" i="132"/>
  <c r="G86" i="132"/>
  <c r="F86" i="132"/>
  <c r="H85" i="132"/>
  <c r="G85" i="132"/>
  <c r="F85" i="132"/>
  <c r="H82" i="132"/>
  <c r="G82" i="132"/>
  <c r="F82" i="132"/>
  <c r="H79" i="132"/>
  <c r="G79" i="132"/>
  <c r="F79" i="132"/>
  <c r="H76" i="132"/>
  <c r="G76" i="132"/>
  <c r="F76" i="132"/>
  <c r="H73" i="132"/>
  <c r="G73" i="132"/>
  <c r="F73" i="132"/>
  <c r="H72" i="132"/>
  <c r="G72" i="132"/>
  <c r="F72" i="132"/>
  <c r="H71" i="132"/>
  <c r="G71" i="132"/>
  <c r="F71" i="132"/>
  <c r="H70" i="132"/>
  <c r="G70" i="132"/>
  <c r="F70" i="132"/>
  <c r="H67" i="132"/>
  <c r="G67" i="132"/>
  <c r="F67" i="132"/>
  <c r="H66" i="132"/>
  <c r="G66" i="132"/>
  <c r="F66" i="132"/>
  <c r="H63" i="132"/>
  <c r="G63" i="132"/>
  <c r="F63" i="132"/>
  <c r="H62" i="132"/>
  <c r="G62" i="132"/>
  <c r="F62" i="132"/>
  <c r="H61" i="132"/>
  <c r="G61" i="132"/>
  <c r="F61" i="132"/>
  <c r="H58" i="132"/>
  <c r="G58" i="132"/>
  <c r="F58" i="132"/>
  <c r="H57" i="132"/>
  <c r="G57" i="132"/>
  <c r="F57" i="132"/>
  <c r="H56" i="132"/>
  <c r="G56" i="132"/>
  <c r="F56" i="132"/>
  <c r="H55" i="132"/>
  <c r="G55" i="132"/>
  <c r="F55" i="132"/>
  <c r="H52" i="132"/>
  <c r="G52" i="132"/>
  <c r="F52" i="132"/>
  <c r="H51" i="132"/>
  <c r="G51" i="132"/>
  <c r="F51" i="132"/>
  <c r="H50" i="132"/>
  <c r="G50" i="132"/>
  <c r="F50" i="132"/>
  <c r="H49" i="132"/>
  <c r="G49" i="132"/>
  <c r="F49" i="132"/>
  <c r="H48" i="132"/>
  <c r="G48" i="132"/>
  <c r="F48" i="132"/>
  <c r="H47" i="132"/>
  <c r="G47" i="132"/>
  <c r="F47" i="132"/>
  <c r="H46" i="132"/>
  <c r="G46" i="132"/>
  <c r="F46" i="132"/>
  <c r="H45" i="132"/>
  <c r="G45" i="132"/>
  <c r="F45" i="132"/>
  <c r="H44" i="132"/>
  <c r="G44" i="132"/>
  <c r="F44" i="132"/>
  <c r="H41" i="132"/>
  <c r="G41" i="132"/>
  <c r="F41" i="132"/>
  <c r="H40" i="132"/>
  <c r="G40" i="132"/>
  <c r="F40" i="132"/>
  <c r="H39" i="132"/>
  <c r="G39" i="132"/>
  <c r="F39" i="132"/>
  <c r="H38" i="132"/>
  <c r="G38" i="132"/>
  <c r="F38" i="132"/>
  <c r="H37" i="132"/>
  <c r="G37" i="132"/>
  <c r="F37" i="132"/>
  <c r="H34" i="132"/>
  <c r="G34" i="132"/>
  <c r="F34" i="132"/>
  <c r="H31" i="132"/>
  <c r="G31" i="132"/>
  <c r="F31" i="132"/>
  <c r="H30" i="132"/>
  <c r="G30" i="132"/>
  <c r="F30" i="132"/>
  <c r="H27" i="132"/>
  <c r="G27" i="132"/>
  <c r="F27" i="132"/>
  <c r="H24" i="132"/>
  <c r="G24" i="132"/>
  <c r="F24" i="132"/>
  <c r="H21" i="132"/>
  <c r="G21" i="132"/>
  <c r="F21" i="132"/>
  <c r="H20" i="132"/>
  <c r="G20" i="132"/>
  <c r="F20" i="132"/>
  <c r="H19" i="132"/>
  <c r="G19" i="132"/>
  <c r="F19" i="132"/>
  <c r="H16" i="132"/>
  <c r="G16" i="132"/>
  <c r="F16" i="132"/>
  <c r="H15" i="132"/>
  <c r="G15" i="132"/>
  <c r="F15" i="132"/>
  <c r="H14" i="132"/>
  <c r="G14" i="132"/>
  <c r="F14" i="132"/>
  <c r="H13" i="132"/>
  <c r="G13" i="132"/>
  <c r="F13" i="132"/>
  <c r="H12" i="132"/>
  <c r="G12" i="132"/>
  <c r="F12" i="132"/>
  <c r="H11" i="132"/>
  <c r="G11" i="132"/>
  <c r="F11" i="132"/>
  <c r="H10" i="132"/>
  <c r="G10" i="132"/>
  <c r="F10" i="132"/>
  <c r="H9" i="132"/>
  <c r="G9" i="132"/>
  <c r="F9" i="132"/>
  <c r="B84" i="132"/>
  <c r="B54" i="132"/>
  <c r="C54" i="132"/>
  <c r="C84" i="132"/>
  <c r="D54" i="132"/>
  <c r="D84" i="132"/>
  <c r="B29" i="132" l="1"/>
  <c r="C65" i="132"/>
  <c r="D65" i="132"/>
  <c r="C29" i="132"/>
  <c r="B60" i="132"/>
  <c r="B18" i="132"/>
  <c r="B65" i="132"/>
  <c r="B36" i="132"/>
  <c r="C60" i="132"/>
  <c r="D69" i="132"/>
  <c r="D18" i="132"/>
  <c r="B8" i="132"/>
  <c r="D8" i="132"/>
  <c r="C8" i="132"/>
  <c r="D36" i="132"/>
  <c r="C43" i="132"/>
  <c r="B43" i="132"/>
  <c r="D43" i="132"/>
  <c r="C69" i="132"/>
  <c r="D29" i="132"/>
  <c r="D60" i="132"/>
  <c r="C18" i="132"/>
  <c r="C36" i="132"/>
  <c r="B69" i="132"/>
  <c r="C6" i="132" l="1"/>
  <c r="D6" i="132"/>
  <c r="B6" i="132"/>
</calcChain>
</file>

<file path=xl/sharedStrings.xml><?xml version="1.0" encoding="utf-8"?>
<sst xmlns="http://schemas.openxmlformats.org/spreadsheetml/2006/main" count="3883" uniqueCount="108">
  <si>
    <t>Facturación</t>
  </si>
  <si>
    <t>TOTAL</t>
  </si>
  <si>
    <t>CPD's vivos</t>
  </si>
  <si>
    <t>CPD's</t>
  </si>
  <si>
    <t>ANDALUCIA</t>
  </si>
  <si>
    <t>Almeria</t>
  </si>
  <si>
    <t>Cadiz</t>
  </si>
  <si>
    <t>Cordoba</t>
  </si>
  <si>
    <t>Granada</t>
  </si>
  <si>
    <t>Huelva</t>
  </si>
  <si>
    <t>Jaen</t>
  </si>
  <si>
    <t>Malaga</t>
  </si>
  <si>
    <t>Sevilla</t>
  </si>
  <si>
    <t>ARAGON</t>
  </si>
  <si>
    <t xml:space="preserve">Huesca </t>
  </si>
  <si>
    <t>Teruel</t>
  </si>
  <si>
    <t>Zaragoza</t>
  </si>
  <si>
    <t>ASTURIAS</t>
  </si>
  <si>
    <t>Asturias</t>
  </si>
  <si>
    <t>BALEARES</t>
  </si>
  <si>
    <t>Baleares</t>
  </si>
  <si>
    <t>CANARIAS</t>
  </si>
  <si>
    <t>Las Palmas</t>
  </si>
  <si>
    <t>S.C. Tenerife</t>
  </si>
  <si>
    <t>CANTABRIA</t>
  </si>
  <si>
    <t>Cantabria</t>
  </si>
  <si>
    <t>CASTILLA-LA MANCHA</t>
  </si>
  <si>
    <t>Albacete</t>
  </si>
  <si>
    <t>Ciudad Real</t>
  </si>
  <si>
    <t>Cuenca</t>
  </si>
  <si>
    <t>Guadalajara</t>
  </si>
  <si>
    <t>Toledo</t>
  </si>
  <si>
    <t>CASTILLA Y LEÓN</t>
  </si>
  <si>
    <t>Avila</t>
  </si>
  <si>
    <t>Burgos</t>
  </si>
  <si>
    <t>León</t>
  </si>
  <si>
    <t>Palencia</t>
  </si>
  <si>
    <t>Salamanca</t>
  </si>
  <si>
    <t>Segovia</t>
  </si>
  <si>
    <t>Soria</t>
  </si>
  <si>
    <t>Valladolid</t>
  </si>
  <si>
    <t>Zamora</t>
  </si>
  <si>
    <t>CATALUÑA</t>
  </si>
  <si>
    <t>Barcelona</t>
  </si>
  <si>
    <t>Girona</t>
  </si>
  <si>
    <t>Lleida</t>
  </si>
  <si>
    <t>Tarragona</t>
  </si>
  <si>
    <t>COMUNIDAD VALENCIANA</t>
  </si>
  <si>
    <t>Alicante</t>
  </si>
  <si>
    <t xml:space="preserve">Castellon </t>
  </si>
  <si>
    <t>Valencia</t>
  </si>
  <si>
    <t>EXTREMADURA</t>
  </si>
  <si>
    <t>Badajoz</t>
  </si>
  <si>
    <t>Cáceres</t>
  </si>
  <si>
    <t>GALICIA</t>
  </si>
  <si>
    <t>A Coruña</t>
  </si>
  <si>
    <t>Lugo</t>
  </si>
  <si>
    <t>Ourense</t>
  </si>
  <si>
    <t>Pontevedra</t>
  </si>
  <si>
    <t>MADRID</t>
  </si>
  <si>
    <t>Madrid</t>
  </si>
  <si>
    <t>MURCIA</t>
  </si>
  <si>
    <t>Murcia</t>
  </si>
  <si>
    <t>NAVARRA</t>
  </si>
  <si>
    <t>Navarra</t>
  </si>
  <si>
    <t>PAIS VASCO</t>
  </si>
  <si>
    <t>Alava</t>
  </si>
  <si>
    <t>Guipuzcoa</t>
  </si>
  <si>
    <t>Vizcaya</t>
  </si>
  <si>
    <t>RIOJA (LA)</t>
  </si>
  <si>
    <t>La Rioja</t>
  </si>
  <si>
    <t>Ceuta y Melilla</t>
  </si>
  <si>
    <t>CPD's Vivos</t>
  </si>
  <si>
    <t xml:space="preserve">D03: </t>
  </si>
  <si>
    <t>Variación Interanual (%)</t>
  </si>
  <si>
    <t>Datos absolutos (contratación y facturación)</t>
  </si>
  <si>
    <t xml:space="preserve">D03 : </t>
  </si>
  <si>
    <t>MES: ENERO</t>
  </si>
  <si>
    <t>MES: FEBRERO</t>
  </si>
  <si>
    <t>MES: MARZO</t>
  </si>
  <si>
    <t xml:space="preserve"> TRIMESTRAL</t>
  </si>
  <si>
    <t>MES: ABRIL</t>
  </si>
  <si>
    <t>MES: MAYO</t>
  </si>
  <si>
    <t>MES: JUNIO</t>
  </si>
  <si>
    <t>MES: JULIO</t>
  </si>
  <si>
    <t>MES: AGOSTO</t>
  </si>
  <si>
    <t>MES: SEPTIEMBRE</t>
  </si>
  <si>
    <t>MES: OCTUBRE</t>
  </si>
  <si>
    <t>MES: NOVIEMBRE</t>
  </si>
  <si>
    <t>MES: DICIEMBRE</t>
  </si>
  <si>
    <t>AÑO</t>
  </si>
  <si>
    <t>Mensuales</t>
  </si>
  <si>
    <t>Trimestrales</t>
  </si>
  <si>
    <t>Cuadre series</t>
  </si>
  <si>
    <t>MES: AÑO</t>
  </si>
  <si>
    <t>IVTR20</t>
  </si>
  <si>
    <t>IIITR20</t>
  </si>
  <si>
    <t>IITR20</t>
  </si>
  <si>
    <t>ITR20</t>
  </si>
  <si>
    <t>2021/2020</t>
  </si>
  <si>
    <t>ITR21</t>
  </si>
  <si>
    <t>ITR21/ITR20</t>
  </si>
  <si>
    <t>IITR21</t>
  </si>
  <si>
    <t>IITR21/IITR20</t>
  </si>
  <si>
    <t>IIITR21</t>
  </si>
  <si>
    <t>IIITR21/IIITR20</t>
  </si>
  <si>
    <t>IVTR21</t>
  </si>
  <si>
    <t>IVTR21/IVTR20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</si>
</sst>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_ ;\-#,##0\ "/>
    <numFmt numFmtId="165" formatCode="0.0%"/>
    <numFmt numFmtId="166" formatCode="0.0"/>
    <numFmt numFmtId="167" formatCode="0.00000000"/>
  </numFmts>
  <fonts count="22" x14ac:knownFonts="1">
    <font>
      <sz val="11"/>
      <color theme="1"/>
      <name val="Calibri"/>
      <family val="2"/>
      <scheme val="minor"/>
    </font>
    <font>
      <b/>
      <sz val="10"/>
      <name val="HelveticaNeue LT 65 Medium"/>
      <family val="1"/>
    </font>
    <font>
      <sz val="10"/>
      <name val="HelveticaNeue LT 65 Medium"/>
      <family val="1"/>
    </font>
    <font>
      <b/>
      <sz val="8"/>
      <name val="HelveticaNeue LT 65 Medium"/>
      <family val="1"/>
    </font>
    <font>
      <sz val="8"/>
      <name val="HelveticaNeue LT 65 Medium"/>
      <family val="1"/>
    </font>
    <font>
      <sz val="11"/>
      <color theme="1"/>
      <name val="Calibri"/>
      <family val="2"/>
      <scheme val="minor"/>
    </font>
    <font>
      <b/>
      <sz val="9"/>
      <name val="HelveticaNeue LT 65 Medium"/>
      <family val="1"/>
    </font>
    <font>
      <b/>
      <sz val="10"/>
      <color rgb="FF1A1A1A"/>
      <name val="Arial Unicode MS"/>
      <family val="2"/>
    </font>
    <font>
      <b/>
      <sz val="9"/>
      <color theme="3"/>
      <name val="HelveticaNeue LT 65 Medium"/>
      <family val="1"/>
    </font>
    <font>
      <b/>
      <u/>
      <sz val="9"/>
      <color theme="3"/>
      <name val="HelveticaNeue LT 65 Medium"/>
      <family val="1"/>
    </font>
    <font>
      <sz val="10"/>
      <color theme="3"/>
      <name val="HelveticaNeue LT 65 Medium"/>
      <family val="1"/>
    </font>
    <font>
      <b/>
      <sz val="10"/>
      <color theme="3"/>
      <name val="HelveticaNeue LT 65 Medium"/>
      <family val="1"/>
    </font>
    <font>
      <b/>
      <sz val="8"/>
      <color theme="3"/>
      <name val="HelveticaNeue LT 65 Medium"/>
      <family val="1"/>
    </font>
    <font>
      <b/>
      <sz val="9"/>
      <color theme="1"/>
      <name val="HelveticaNeue LT 65 Medium"/>
      <family val="1"/>
    </font>
    <font>
      <b/>
      <u/>
      <sz val="9"/>
      <color theme="1"/>
      <name val="HelveticaNeue LT 65 Medium"/>
      <family val="1"/>
    </font>
    <font>
      <sz val="10"/>
      <color theme="1"/>
      <name val="HelveticaNeue LT 65 Medium"/>
      <family val="1"/>
    </font>
    <font>
      <b/>
      <sz val="10"/>
      <color theme="1"/>
      <name val="HelveticaNeue LT 65 Medium"/>
      <family val="1"/>
    </font>
    <font>
      <b/>
      <sz val="8"/>
      <color theme="1"/>
      <name val="HelveticaNeue LT 65 Medium"/>
      <family val="1"/>
    </font>
    <font>
      <b/>
      <sz val="10"/>
      <color theme="3"/>
      <name val="Arial Unicode MS"/>
      <family val="2"/>
    </font>
    <font>
      <sz val="8"/>
      <color theme="3"/>
      <name val="HelveticaNeue LT 65 Medium"/>
      <family val="1"/>
    </font>
    <font>
      <sz val="11"/>
      <color theme="2" tint="-9.9978637043366805E-2"/>
      <name val="Calibri"/>
      <family val="2"/>
      <scheme val="minor"/>
    </font>
    <font>
      <sz val="10"/>
      <color theme="6"/>
      <name val="HelveticaNeue LT 65 Medium"/>
      <family val="1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1" tint="0.34998626667073579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170">
    <xf numFmtId="0" fontId="0" fillId="0" borderId="0" xfId="0"/>
    <xf numFmtId="0" fontId="1" fillId="3" borderId="0" xfId="0" applyFont="1" applyFill="1"/>
    <xf numFmtId="0" fontId="2" fillId="3" borderId="0" xfId="0" applyFont="1" applyFill="1"/>
    <xf numFmtId="49" fontId="3" fillId="3" borderId="0" xfId="0" applyNumberFormat="1" applyFont="1" applyFill="1" applyAlignment="1">
      <alignment horizontal="left"/>
    </xf>
    <xf numFmtId="0" fontId="3" fillId="3" borderId="0" xfId="0" applyFont="1" applyFill="1"/>
    <xf numFmtId="0" fontId="3" fillId="3" borderId="0" xfId="0" applyFont="1" applyFill="1" applyBorder="1" applyAlignment="1">
      <alignment horizontal="center"/>
    </xf>
    <xf numFmtId="164" fontId="2" fillId="3" borderId="0" xfId="0" applyNumberFormat="1" applyFont="1" applyFill="1"/>
    <xf numFmtId="0" fontId="2" fillId="3" borderId="6" xfId="0" applyFont="1" applyFill="1" applyBorder="1"/>
    <xf numFmtId="0" fontId="2" fillId="3" borderId="9" xfId="0" applyFont="1" applyFill="1" applyBorder="1"/>
    <xf numFmtId="0" fontId="2" fillId="3" borderId="12" xfId="0" applyFont="1" applyFill="1" applyBorder="1"/>
    <xf numFmtId="0" fontId="2" fillId="3" borderId="15" xfId="0" applyFont="1" applyFill="1" applyBorder="1"/>
    <xf numFmtId="0" fontId="2" fillId="3" borderId="16" xfId="0" applyFont="1" applyFill="1" applyBorder="1"/>
    <xf numFmtId="0" fontId="2" fillId="3" borderId="17" xfId="0" applyFont="1" applyFill="1" applyBorder="1"/>
    <xf numFmtId="0" fontId="2" fillId="3" borderId="5" xfId="0" applyFont="1" applyFill="1" applyBorder="1"/>
    <xf numFmtId="0" fontId="2" fillId="3" borderId="1" xfId="0" applyFont="1" applyFill="1" applyBorder="1"/>
    <xf numFmtId="0" fontId="4" fillId="3" borderId="15" xfId="0" applyFont="1" applyFill="1" applyBorder="1"/>
    <xf numFmtId="0" fontId="4" fillId="3" borderId="17" xfId="0" applyFont="1" applyFill="1" applyBorder="1"/>
    <xf numFmtId="0" fontId="7" fillId="0" borderId="0" xfId="0" applyFont="1" applyAlignment="1">
      <alignment horizontal="left"/>
    </xf>
    <xf numFmtId="49" fontId="3" fillId="5" borderId="2" xfId="0" applyNumberFormat="1" applyFont="1" applyFill="1" applyBorder="1" applyAlignment="1">
      <alignment horizontal="center"/>
    </xf>
    <xf numFmtId="49" fontId="3" fillId="5" borderId="3" xfId="0" applyNumberFormat="1" applyFont="1" applyFill="1" applyBorder="1" applyAlignment="1">
      <alignment horizontal="center"/>
    </xf>
    <xf numFmtId="0" fontId="2" fillId="3" borderId="0" xfId="0" applyFont="1" applyFill="1" applyAlignment="1">
      <alignment vertical="center"/>
    </xf>
    <xf numFmtId="164" fontId="2" fillId="3" borderId="0" xfId="0" applyNumberFormat="1" applyFont="1" applyFill="1" applyAlignment="1">
      <alignment vertical="center"/>
    </xf>
    <xf numFmtId="0" fontId="8" fillId="3" borderId="0" xfId="0" applyFont="1" applyFill="1" applyAlignment="1">
      <alignment horizontal="left"/>
    </xf>
    <xf numFmtId="0" fontId="9" fillId="3" borderId="0" xfId="0" applyFont="1" applyFill="1" applyAlignment="1">
      <alignment horizontal="left"/>
    </xf>
    <xf numFmtId="0" fontId="10" fillId="3" borderId="0" xfId="0" applyFont="1" applyFill="1"/>
    <xf numFmtId="0" fontId="11" fillId="3" borderId="0" xfId="0" applyFont="1" applyFill="1"/>
    <xf numFmtId="0" fontId="11" fillId="3" borderId="0" xfId="0" applyFont="1" applyFill="1" applyAlignment="1">
      <alignment horizontal="center"/>
    </xf>
    <xf numFmtId="0" fontId="12" fillId="3" borderId="0" xfId="0" applyFont="1" applyFill="1"/>
    <xf numFmtId="0" fontId="12" fillId="3" borderId="0" xfId="0" applyFont="1" applyFill="1" applyBorder="1" applyAlignment="1">
      <alignment horizontal="center"/>
    </xf>
    <xf numFmtId="0" fontId="10" fillId="3" borderId="6" xfId="0" applyFont="1" applyFill="1" applyBorder="1"/>
    <xf numFmtId="164" fontId="10" fillId="3" borderId="7" xfId="0" applyNumberFormat="1" applyFont="1" applyFill="1" applyBorder="1" applyAlignment="1">
      <alignment horizontal="center" vertical="center"/>
    </xf>
    <xf numFmtId="164" fontId="10" fillId="3" borderId="8" xfId="0" applyNumberFormat="1" applyFont="1" applyFill="1" applyBorder="1" applyAlignment="1">
      <alignment horizontal="center" vertical="center"/>
    </xf>
    <xf numFmtId="0" fontId="10" fillId="3" borderId="9" xfId="0" applyFont="1" applyFill="1" applyBorder="1"/>
    <xf numFmtId="0" fontId="10" fillId="3" borderId="12" xfId="0" applyFont="1" applyFill="1" applyBorder="1"/>
    <xf numFmtId="164" fontId="10" fillId="3" borderId="2" xfId="0" applyNumberFormat="1" applyFont="1" applyFill="1" applyBorder="1" applyAlignment="1">
      <alignment horizontal="center" vertical="center"/>
    </xf>
    <xf numFmtId="164" fontId="10" fillId="3" borderId="3" xfId="0" applyNumberFormat="1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0" fontId="10" fillId="3" borderId="15" xfId="0" applyFont="1" applyFill="1" applyBorder="1"/>
    <xf numFmtId="0" fontId="10" fillId="3" borderId="16" xfId="0" applyFont="1" applyFill="1" applyBorder="1"/>
    <xf numFmtId="0" fontId="10" fillId="3" borderId="17" xfId="0" applyFont="1" applyFill="1" applyBorder="1"/>
    <xf numFmtId="0" fontId="13" fillId="3" borderId="0" xfId="0" applyFont="1" applyFill="1" applyAlignment="1">
      <alignment horizontal="left"/>
    </xf>
    <xf numFmtId="0" fontId="14" fillId="3" borderId="0" xfId="0" applyFont="1" applyFill="1" applyAlignment="1">
      <alignment horizontal="left"/>
    </xf>
    <xf numFmtId="0" fontId="15" fillId="3" borderId="0" xfId="0" applyFont="1" applyFill="1"/>
    <xf numFmtId="0" fontId="16" fillId="3" borderId="0" xfId="0" applyFont="1" applyFill="1"/>
    <xf numFmtId="0" fontId="16" fillId="3" borderId="0" xfId="0" applyFont="1" applyFill="1" applyAlignment="1">
      <alignment horizontal="center"/>
    </xf>
    <xf numFmtId="0" fontId="17" fillId="3" borderId="0" xfId="0" applyFont="1" applyFill="1"/>
    <xf numFmtId="49" fontId="17" fillId="4" borderId="2" xfId="0" applyNumberFormat="1" applyFont="1" applyFill="1" applyBorder="1" applyAlignment="1">
      <alignment horizontal="center"/>
    </xf>
    <xf numFmtId="49" fontId="17" fillId="4" borderId="3" xfId="0" applyNumberFormat="1" applyFont="1" applyFill="1" applyBorder="1" applyAlignment="1">
      <alignment horizontal="center"/>
    </xf>
    <xf numFmtId="0" fontId="17" fillId="3" borderId="0" xfId="0" applyFont="1" applyFill="1" applyBorder="1" applyAlignment="1">
      <alignment horizontal="center"/>
    </xf>
    <xf numFmtId="0" fontId="17" fillId="4" borderId="1" xfId="0" applyFont="1" applyFill="1" applyBorder="1" applyAlignment="1">
      <alignment vertical="center"/>
    </xf>
    <xf numFmtId="164" fontId="17" fillId="4" borderId="2" xfId="0" applyNumberFormat="1" applyFont="1" applyFill="1" applyBorder="1" applyAlignment="1">
      <alignment horizontal="center" vertical="center"/>
    </xf>
    <xf numFmtId="0" fontId="15" fillId="3" borderId="4" xfId="0" applyFont="1" applyFill="1" applyBorder="1" applyAlignment="1">
      <alignment vertical="center"/>
    </xf>
    <xf numFmtId="0" fontId="15" fillId="3" borderId="18" xfId="0" applyFont="1" applyFill="1" applyBorder="1" applyAlignment="1">
      <alignment horizontal="center" vertical="center"/>
    </xf>
    <xf numFmtId="0" fontId="17" fillId="4" borderId="5" xfId="0" applyFont="1" applyFill="1" applyBorder="1" applyAlignment="1">
      <alignment vertical="center"/>
    </xf>
    <xf numFmtId="164" fontId="17" fillId="4" borderId="3" xfId="0" applyNumberFormat="1" applyFont="1" applyFill="1" applyBorder="1" applyAlignment="1">
      <alignment horizontal="center" vertical="center"/>
    </xf>
    <xf numFmtId="0" fontId="15" fillId="3" borderId="6" xfId="0" applyFont="1" applyFill="1" applyBorder="1"/>
    <xf numFmtId="164" fontId="15" fillId="3" borderId="7" xfId="0" applyNumberFormat="1" applyFont="1" applyFill="1" applyBorder="1" applyAlignment="1">
      <alignment horizontal="center" vertical="center"/>
    </xf>
    <xf numFmtId="164" fontId="15" fillId="3" borderId="8" xfId="0" applyNumberFormat="1" applyFont="1" applyFill="1" applyBorder="1" applyAlignment="1">
      <alignment horizontal="center" vertical="center"/>
    </xf>
    <xf numFmtId="0" fontId="15" fillId="3" borderId="9" xfId="0" applyFont="1" applyFill="1" applyBorder="1"/>
    <xf numFmtId="0" fontId="15" fillId="3" borderId="12" xfId="0" applyFont="1" applyFill="1" applyBorder="1"/>
    <xf numFmtId="164" fontId="15" fillId="3" borderId="2" xfId="0" applyNumberFormat="1" applyFont="1" applyFill="1" applyBorder="1" applyAlignment="1">
      <alignment horizontal="center" vertical="center"/>
    </xf>
    <xf numFmtId="164" fontId="15" fillId="3" borderId="3" xfId="0" applyNumberFormat="1" applyFont="1" applyFill="1" applyBorder="1" applyAlignment="1">
      <alignment horizontal="center" vertical="center"/>
    </xf>
    <xf numFmtId="0" fontId="15" fillId="3" borderId="0" xfId="0" applyFont="1" applyFill="1" applyAlignment="1">
      <alignment vertical="center"/>
    </xf>
    <xf numFmtId="0" fontId="15" fillId="3" borderId="0" xfId="0" applyFont="1" applyFill="1" applyBorder="1" applyAlignment="1">
      <alignment horizontal="center" vertical="center"/>
    </xf>
    <xf numFmtId="0" fontId="17" fillId="4" borderId="15" xfId="0" applyFont="1" applyFill="1" applyBorder="1" applyAlignment="1">
      <alignment vertical="center"/>
    </xf>
    <xf numFmtId="164" fontId="17" fillId="4" borderId="7" xfId="0" applyNumberFormat="1" applyFont="1" applyFill="1" applyBorder="1" applyAlignment="1">
      <alignment horizontal="center" vertical="center"/>
    </xf>
    <xf numFmtId="164" fontId="17" fillId="4" borderId="8" xfId="0" applyNumberFormat="1" applyFont="1" applyFill="1" applyBorder="1" applyAlignment="1">
      <alignment horizontal="center" vertical="center"/>
    </xf>
    <xf numFmtId="0" fontId="15" fillId="3" borderId="16" xfId="0" applyFont="1" applyFill="1" applyBorder="1" applyAlignment="1">
      <alignment vertical="center"/>
    </xf>
    <xf numFmtId="0" fontId="15" fillId="3" borderId="17" xfId="0" applyFont="1" applyFill="1" applyBorder="1" applyAlignment="1">
      <alignment vertical="center"/>
    </xf>
    <xf numFmtId="0" fontId="15" fillId="3" borderId="0" xfId="0" applyFont="1" applyFill="1" applyAlignment="1">
      <alignment horizontal="center" vertical="center"/>
    </xf>
    <xf numFmtId="0" fontId="15" fillId="3" borderId="5" xfId="0" applyFont="1" applyFill="1" applyBorder="1" applyAlignment="1">
      <alignment vertical="center"/>
    </xf>
    <xf numFmtId="0" fontId="15" fillId="3" borderId="1" xfId="0" applyFont="1" applyFill="1" applyBorder="1" applyAlignment="1">
      <alignment vertical="center"/>
    </xf>
    <xf numFmtId="0" fontId="15" fillId="3" borderId="15" xfId="0" applyFont="1" applyFill="1" applyBorder="1" applyAlignment="1">
      <alignment vertical="center"/>
    </xf>
    <xf numFmtId="164" fontId="15" fillId="3" borderId="13" xfId="0" applyNumberFormat="1" applyFont="1" applyFill="1" applyBorder="1" applyAlignment="1">
      <alignment horizontal="center" vertical="center"/>
    </xf>
    <xf numFmtId="164" fontId="15" fillId="3" borderId="14" xfId="0" applyNumberFormat="1" applyFont="1" applyFill="1" applyBorder="1" applyAlignment="1">
      <alignment horizontal="center" vertical="center"/>
    </xf>
    <xf numFmtId="0" fontId="15" fillId="3" borderId="15" xfId="0" applyFont="1" applyFill="1" applyBorder="1"/>
    <xf numFmtId="0" fontId="15" fillId="3" borderId="16" xfId="0" applyFont="1" applyFill="1" applyBorder="1"/>
    <xf numFmtId="0" fontId="15" fillId="3" borderId="17" xfId="0" applyFont="1" applyFill="1" applyBorder="1"/>
    <xf numFmtId="164" fontId="15" fillId="3" borderId="10" xfId="0" applyNumberFormat="1" applyFont="1" applyFill="1" applyBorder="1" applyAlignment="1">
      <alignment horizontal="center" vertical="center"/>
    </xf>
    <xf numFmtId="164" fontId="15" fillId="3" borderId="11" xfId="0" applyNumberFormat="1" applyFont="1" applyFill="1" applyBorder="1" applyAlignment="1">
      <alignment horizontal="center" vertical="center"/>
    </xf>
    <xf numFmtId="0" fontId="18" fillId="0" borderId="0" xfId="0" applyFont="1" applyAlignment="1">
      <alignment horizontal="left"/>
    </xf>
    <xf numFmtId="49" fontId="12" fillId="2" borderId="2" xfId="0" applyNumberFormat="1" applyFont="1" applyFill="1" applyBorder="1" applyAlignment="1">
      <alignment horizontal="center"/>
    </xf>
    <xf numFmtId="49" fontId="12" fillId="2" borderId="3" xfId="0" applyNumberFormat="1" applyFont="1" applyFill="1" applyBorder="1" applyAlignment="1">
      <alignment horizontal="center"/>
    </xf>
    <xf numFmtId="0" fontId="12" fillId="2" borderId="1" xfId="0" applyFont="1" applyFill="1" applyBorder="1"/>
    <xf numFmtId="164" fontId="12" fillId="2" borderId="2" xfId="0" applyNumberFormat="1" applyFont="1" applyFill="1" applyBorder="1" applyAlignment="1">
      <alignment horizontal="center" vertical="center"/>
    </xf>
    <xf numFmtId="0" fontId="12" fillId="2" borderId="19" xfId="0" applyFont="1" applyFill="1" applyBorder="1"/>
    <xf numFmtId="164" fontId="12" fillId="2" borderId="20" xfId="0" applyNumberFormat="1" applyFont="1" applyFill="1" applyBorder="1" applyAlignment="1">
      <alignment horizontal="center" vertical="center"/>
    </xf>
    <xf numFmtId="0" fontId="12" fillId="2" borderId="15" xfId="0" applyFont="1" applyFill="1" applyBorder="1"/>
    <xf numFmtId="164" fontId="12" fillId="2" borderId="7" xfId="0" applyNumberFormat="1" applyFont="1" applyFill="1" applyBorder="1" applyAlignment="1">
      <alignment horizontal="center" vertical="center"/>
    </xf>
    <xf numFmtId="0" fontId="12" fillId="2" borderId="5" xfId="0" applyFont="1" applyFill="1" applyBorder="1"/>
    <xf numFmtId="0" fontId="10" fillId="3" borderId="5" xfId="0" applyFont="1" applyFill="1" applyBorder="1"/>
    <xf numFmtId="0" fontId="10" fillId="3" borderId="1" xfId="0" applyFont="1" applyFill="1" applyBorder="1"/>
    <xf numFmtId="0" fontId="19" fillId="3" borderId="15" xfId="0" applyFont="1" applyFill="1" applyBorder="1"/>
    <xf numFmtId="0" fontId="19" fillId="3" borderId="17" xfId="0" applyFont="1" applyFill="1" applyBorder="1"/>
    <xf numFmtId="49" fontId="12" fillId="2" borderId="1" xfId="0" applyNumberFormat="1" applyFont="1" applyFill="1" applyBorder="1" applyAlignment="1">
      <alignment horizontal="center"/>
    </xf>
    <xf numFmtId="49" fontId="17" fillId="4" borderId="1" xfId="0" applyNumberFormat="1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3" fillId="5" borderId="1" xfId="0" applyFont="1" applyFill="1" applyBorder="1"/>
    <xf numFmtId="165" fontId="3" fillId="5" borderId="2" xfId="1" applyNumberFormat="1" applyFont="1" applyFill="1" applyBorder="1" applyAlignment="1">
      <alignment horizontal="center"/>
    </xf>
    <xf numFmtId="165" fontId="2" fillId="3" borderId="0" xfId="1" applyNumberFormat="1" applyFont="1" applyFill="1" applyAlignment="1">
      <alignment horizontal="center"/>
    </xf>
    <xf numFmtId="0" fontId="3" fillId="5" borderId="5" xfId="0" applyFont="1" applyFill="1" applyBorder="1"/>
    <xf numFmtId="165" fontId="2" fillId="3" borderId="7" xfId="1" applyNumberFormat="1" applyFont="1" applyFill="1" applyBorder="1" applyAlignment="1">
      <alignment horizontal="center"/>
    </xf>
    <xf numFmtId="165" fontId="2" fillId="3" borderId="8" xfId="1" applyNumberFormat="1" applyFont="1" applyFill="1" applyBorder="1" applyAlignment="1">
      <alignment horizontal="center"/>
    </xf>
    <xf numFmtId="165" fontId="2" fillId="3" borderId="2" xfId="1" applyNumberFormat="1" applyFont="1" applyFill="1" applyBorder="1" applyAlignment="1">
      <alignment horizontal="center"/>
    </xf>
    <xf numFmtId="165" fontId="2" fillId="3" borderId="3" xfId="1" applyNumberFormat="1" applyFont="1" applyFill="1" applyBorder="1" applyAlignment="1">
      <alignment horizontal="center"/>
    </xf>
    <xf numFmtId="165" fontId="2" fillId="3" borderId="0" xfId="1" applyNumberFormat="1" applyFont="1" applyFill="1" applyBorder="1" applyAlignment="1">
      <alignment horizontal="center"/>
    </xf>
    <xf numFmtId="0" fontId="3" fillId="5" borderId="15" xfId="0" applyFont="1" applyFill="1" applyBorder="1"/>
    <xf numFmtId="165" fontId="3" fillId="5" borderId="7" xfId="1" applyNumberFormat="1" applyFont="1" applyFill="1" applyBorder="1" applyAlignment="1">
      <alignment horizontal="center"/>
    </xf>
    <xf numFmtId="164" fontId="15" fillId="3" borderId="21" xfId="0" applyNumberFormat="1" applyFont="1" applyFill="1" applyBorder="1" applyAlignment="1">
      <alignment horizontal="center" vertical="center"/>
    </xf>
    <xf numFmtId="164" fontId="15" fillId="3" borderId="22" xfId="0" applyNumberFormat="1" applyFont="1" applyFill="1" applyBorder="1" applyAlignment="1">
      <alignment horizontal="center" vertical="center"/>
    </xf>
    <xf numFmtId="164" fontId="10" fillId="3" borderId="0" xfId="0" applyNumberFormat="1" applyFont="1" applyFill="1" applyAlignment="1">
      <alignment horizontal="center" vertical="center"/>
    </xf>
    <xf numFmtId="164" fontId="2" fillId="3" borderId="7" xfId="0" applyNumberFormat="1" applyFont="1" applyFill="1" applyBorder="1" applyAlignment="1">
      <alignment horizontal="center" vertical="center"/>
    </xf>
    <xf numFmtId="165" fontId="2" fillId="3" borderId="10" xfId="1" applyNumberFormat="1" applyFont="1" applyFill="1" applyBorder="1" applyAlignment="1">
      <alignment horizontal="center"/>
    </xf>
    <xf numFmtId="165" fontId="3" fillId="5" borderId="3" xfId="1" applyNumberFormat="1" applyFont="1" applyFill="1" applyBorder="1" applyAlignment="1">
      <alignment horizontal="center"/>
    </xf>
    <xf numFmtId="165" fontId="2" fillId="3" borderId="11" xfId="1" applyNumberFormat="1" applyFont="1" applyFill="1" applyBorder="1" applyAlignment="1">
      <alignment horizontal="center"/>
    </xf>
    <xf numFmtId="165" fontId="2" fillId="3" borderId="21" xfId="1" applyNumberFormat="1" applyFont="1" applyFill="1" applyBorder="1" applyAlignment="1">
      <alignment horizontal="center"/>
    </xf>
    <xf numFmtId="165" fontId="2" fillId="3" borderId="22" xfId="1" applyNumberFormat="1" applyFont="1" applyFill="1" applyBorder="1" applyAlignment="1">
      <alignment horizontal="center"/>
    </xf>
    <xf numFmtId="165" fontId="2" fillId="3" borderId="13" xfId="1" applyNumberFormat="1" applyFont="1" applyFill="1" applyBorder="1" applyAlignment="1">
      <alignment horizontal="center"/>
    </xf>
    <xf numFmtId="165" fontId="2" fillId="3" borderId="14" xfId="1" applyNumberFormat="1" applyFont="1" applyFill="1" applyBorder="1" applyAlignment="1">
      <alignment horizontal="center"/>
    </xf>
    <xf numFmtId="165" fontId="3" fillId="5" borderId="8" xfId="1" applyNumberFormat="1" applyFont="1" applyFill="1" applyBorder="1" applyAlignment="1">
      <alignment horizontal="center"/>
    </xf>
    <xf numFmtId="164" fontId="15" fillId="3" borderId="18" xfId="0" applyNumberFormat="1" applyFont="1" applyFill="1" applyBorder="1" applyAlignment="1">
      <alignment horizontal="center" vertical="center"/>
    </xf>
    <xf numFmtId="164" fontId="15" fillId="3" borderId="0" xfId="0" applyNumberFormat="1" applyFont="1" applyFill="1" applyAlignment="1">
      <alignment horizontal="center" vertical="center"/>
    </xf>
    <xf numFmtId="164" fontId="12" fillId="3" borderId="0" xfId="0" applyNumberFormat="1" applyFont="1" applyFill="1"/>
    <xf numFmtId="164" fontId="17" fillId="3" borderId="0" xfId="0" applyNumberFormat="1" applyFont="1" applyFill="1"/>
    <xf numFmtId="164" fontId="10" fillId="6" borderId="7" xfId="0" applyNumberFormat="1" applyFont="1" applyFill="1" applyBorder="1" applyAlignment="1">
      <alignment horizontal="center" vertical="center"/>
    </xf>
    <xf numFmtId="164" fontId="10" fillId="6" borderId="8" xfId="0" applyNumberFormat="1" applyFont="1" applyFill="1" applyBorder="1" applyAlignment="1">
      <alignment horizontal="center" vertical="center"/>
    </xf>
    <xf numFmtId="164" fontId="10" fillId="3" borderId="0" xfId="0" applyNumberFormat="1" applyFont="1" applyFill="1" applyBorder="1" applyAlignment="1">
      <alignment horizontal="center" vertical="center"/>
    </xf>
    <xf numFmtId="164" fontId="10" fillId="0" borderId="7" xfId="0" applyNumberFormat="1" applyFont="1" applyFill="1" applyBorder="1" applyAlignment="1">
      <alignment horizontal="center" vertical="center"/>
    </xf>
    <xf numFmtId="164" fontId="10" fillId="0" borderId="8" xfId="0" applyNumberFormat="1" applyFont="1" applyFill="1" applyBorder="1" applyAlignment="1">
      <alignment horizontal="center" vertical="center"/>
    </xf>
    <xf numFmtId="164" fontId="10" fillId="0" borderId="2" xfId="0" applyNumberFormat="1" applyFont="1" applyFill="1" applyBorder="1" applyAlignment="1">
      <alignment horizontal="center" vertical="center"/>
    </xf>
    <xf numFmtId="164" fontId="10" fillId="0" borderId="3" xfId="0" applyNumberFormat="1" applyFont="1" applyFill="1" applyBorder="1" applyAlignment="1">
      <alignment horizontal="center" vertical="center"/>
    </xf>
    <xf numFmtId="164" fontId="2" fillId="0" borderId="7" xfId="0" applyNumberFormat="1" applyFont="1" applyFill="1" applyBorder="1" applyAlignment="1">
      <alignment horizontal="center" vertical="center"/>
    </xf>
    <xf numFmtId="164" fontId="2" fillId="0" borderId="8" xfId="0" applyNumberFormat="1" applyFont="1" applyFill="1" applyBorder="1" applyAlignment="1">
      <alignment horizontal="center" vertical="center"/>
    </xf>
    <xf numFmtId="164" fontId="2" fillId="0" borderId="2" xfId="0" applyNumberFormat="1" applyFont="1" applyFill="1" applyBorder="1" applyAlignment="1">
      <alignment horizontal="center" vertical="center"/>
    </xf>
    <xf numFmtId="164" fontId="2" fillId="0" borderId="3" xfId="0" applyNumberFormat="1" applyFont="1" applyFill="1" applyBorder="1" applyAlignment="1">
      <alignment horizontal="center" vertical="center"/>
    </xf>
    <xf numFmtId="164" fontId="15" fillId="3" borderId="0" xfId="0" applyNumberFormat="1" applyFont="1" applyFill="1" applyBorder="1" applyAlignment="1">
      <alignment horizontal="center" vertical="center"/>
    </xf>
    <xf numFmtId="165" fontId="2" fillId="0" borderId="10" xfId="1" applyNumberFormat="1" applyFont="1" applyFill="1" applyBorder="1" applyAlignment="1">
      <alignment horizontal="center"/>
    </xf>
    <xf numFmtId="165" fontId="2" fillId="0" borderId="13" xfId="1" applyNumberFormat="1" applyFont="1" applyFill="1" applyBorder="1" applyAlignment="1">
      <alignment horizontal="center"/>
    </xf>
    <xf numFmtId="165" fontId="2" fillId="0" borderId="11" xfId="1" applyNumberFormat="1" applyFont="1" applyFill="1" applyBorder="1" applyAlignment="1">
      <alignment horizontal="center"/>
    </xf>
    <xf numFmtId="165" fontId="2" fillId="0" borderId="14" xfId="1" applyNumberFormat="1" applyFont="1" applyFill="1" applyBorder="1" applyAlignment="1">
      <alignment horizontal="center"/>
    </xf>
    <xf numFmtId="164" fontId="15" fillId="0" borderId="0" xfId="0" applyNumberFormat="1" applyFont="1" applyFill="1" applyAlignment="1">
      <alignment horizontal="center" vertical="center"/>
    </xf>
    <xf numFmtId="164" fontId="15" fillId="0" borderId="7" xfId="0" applyNumberFormat="1" applyFont="1" applyFill="1" applyBorder="1" applyAlignment="1">
      <alignment horizontal="center" vertical="center"/>
    </xf>
    <xf numFmtId="164" fontId="15" fillId="0" borderId="8" xfId="0" applyNumberFormat="1" applyFont="1" applyFill="1" applyBorder="1" applyAlignment="1">
      <alignment horizontal="center" vertical="center"/>
    </xf>
    <xf numFmtId="164" fontId="15" fillId="0" borderId="2" xfId="0" applyNumberFormat="1" applyFont="1" applyFill="1" applyBorder="1" applyAlignment="1">
      <alignment horizontal="center" vertical="center"/>
    </xf>
    <xf numFmtId="164" fontId="15" fillId="0" borderId="3" xfId="0" applyNumberFormat="1" applyFont="1" applyFill="1" applyBorder="1" applyAlignment="1">
      <alignment horizontal="center" vertical="center"/>
    </xf>
    <xf numFmtId="165" fontId="10" fillId="3" borderId="7" xfId="1" applyNumberFormat="1" applyFont="1" applyFill="1" applyBorder="1" applyAlignment="1">
      <alignment horizontal="center"/>
    </xf>
    <xf numFmtId="165" fontId="10" fillId="3" borderId="8" xfId="1" applyNumberFormat="1" applyFont="1" applyFill="1" applyBorder="1" applyAlignment="1">
      <alignment horizontal="center"/>
    </xf>
    <xf numFmtId="165" fontId="10" fillId="3" borderId="10" xfId="1" applyNumberFormat="1" applyFont="1" applyFill="1" applyBorder="1" applyAlignment="1">
      <alignment horizontal="center"/>
    </xf>
    <xf numFmtId="165" fontId="10" fillId="3" borderId="11" xfId="1" applyNumberFormat="1" applyFont="1" applyFill="1" applyBorder="1" applyAlignment="1">
      <alignment horizontal="center"/>
    </xf>
    <xf numFmtId="165" fontId="10" fillId="3" borderId="13" xfId="1" applyNumberFormat="1" applyFont="1" applyFill="1" applyBorder="1" applyAlignment="1">
      <alignment horizontal="center"/>
    </xf>
    <xf numFmtId="165" fontId="10" fillId="3" borderId="14" xfId="1" applyNumberFormat="1" applyFont="1" applyFill="1" applyBorder="1" applyAlignment="1">
      <alignment horizontal="center"/>
    </xf>
    <xf numFmtId="164" fontId="2" fillId="3" borderId="8" xfId="0" applyNumberFormat="1" applyFont="1" applyFill="1" applyBorder="1" applyAlignment="1">
      <alignment horizontal="center" vertical="center"/>
    </xf>
    <xf numFmtId="165" fontId="2" fillId="0" borderId="7" xfId="1" applyNumberFormat="1" applyFont="1" applyFill="1" applyBorder="1" applyAlignment="1">
      <alignment horizontal="center"/>
    </xf>
    <xf numFmtId="165" fontId="2" fillId="0" borderId="8" xfId="1" applyNumberFormat="1" applyFont="1" applyFill="1" applyBorder="1" applyAlignment="1">
      <alignment horizontal="center"/>
    </xf>
    <xf numFmtId="164" fontId="2" fillId="3" borderId="2" xfId="0" applyNumberFormat="1" applyFont="1" applyFill="1" applyBorder="1" applyAlignment="1">
      <alignment horizontal="center" vertical="center"/>
    </xf>
    <xf numFmtId="164" fontId="2" fillId="3" borderId="3" xfId="0" applyNumberFormat="1" applyFont="1" applyFill="1" applyBorder="1" applyAlignment="1">
      <alignment horizontal="center" vertical="center"/>
    </xf>
    <xf numFmtId="0" fontId="20" fillId="0" borderId="0" xfId="0" applyFont="1"/>
    <xf numFmtId="165" fontId="2" fillId="3" borderId="0" xfId="1" applyNumberFormat="1" applyFont="1" applyFill="1"/>
    <xf numFmtId="166" fontId="20" fillId="0" borderId="0" xfId="0" applyNumberFormat="1" applyFont="1"/>
    <xf numFmtId="167" fontId="20" fillId="0" borderId="0" xfId="0" applyNumberFormat="1" applyFont="1"/>
    <xf numFmtId="164" fontId="3" fillId="2" borderId="2" xfId="0" applyNumberFormat="1" applyFont="1" applyFill="1" applyBorder="1" applyAlignment="1">
      <alignment horizontal="center" vertical="center"/>
    </xf>
    <xf numFmtId="164" fontId="2" fillId="3" borderId="0" xfId="0" applyNumberFormat="1" applyFont="1" applyFill="1" applyAlignment="1">
      <alignment horizontal="center" vertical="center"/>
    </xf>
    <xf numFmtId="164" fontId="3" fillId="2" borderId="20" xfId="0" applyNumberFormat="1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164" fontId="3" fillId="2" borderId="7" xfId="0" applyNumberFormat="1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165" fontId="21" fillId="3" borderId="0" xfId="1" applyNumberFormat="1" applyFont="1" applyFill="1" applyAlignment="1">
      <alignment horizontal="center"/>
    </xf>
    <xf numFmtId="165" fontId="3" fillId="3" borderId="0" xfId="1" applyNumberFormat="1" applyFont="1" applyFill="1" applyBorder="1" applyAlignment="1">
      <alignment horizontal="center"/>
    </xf>
    <xf numFmtId="0" fontId="6" fillId="3" borderId="0" xfId="0" applyFont="1" applyFill="1" applyAlignment="1">
      <alignment horizontal="left"/>
    </xf>
  </cellXfs>
  <cellStyles count="2">
    <cellStyle name="Normal" xfId="0" builtinId="0"/>
    <cellStyle name="Porcentaje" xfId="1" builtinId="5"/>
  </cellStyles>
  <dxfs count="2">
    <dxf>
      <font>
        <b/>
        <color theme="1"/>
      </font>
      <border>
        <bottom style="thin">
          <color theme="7"/>
        </bottom>
        <vertical/>
        <horizontal/>
      </border>
    </dxf>
    <dxf>
      <font>
        <sz val="8"/>
        <color theme="1"/>
        <name val="Gill Sans MT"/>
        <scheme val="none"/>
      </font>
      <border>
        <left style="thin">
          <color theme="7"/>
        </left>
        <right style="thin">
          <color theme="7"/>
        </right>
        <top style="thin">
          <color theme="7"/>
        </top>
        <bottom style="thin">
          <color theme="7"/>
        </bottom>
        <vertical/>
        <horizontal/>
      </border>
    </dxf>
  </dxfs>
  <tableStyles count="1" defaultTableStyle="TableStyleMedium2" defaultPivotStyle="PivotStyleLight16">
    <tableStyle name="DCDashboardRed" pivot="0" table="0" count="10">
      <tableStyleElement type="wholeTable" dxfId="1"/>
      <tableStyleElement type="headerRow" dxfId="0"/>
    </tableStyle>
  </tableStyles>
  <extLst>
    <ext xmlns:x14="http://schemas.microsoft.com/office/spreadsheetml/2009/9/main" uri="{46F421CA-312F-682f-3DD2-61675219B42D}">
      <x14:dxfs count="8"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theme="5" tint="0.79998168889431442"/>
              <bgColor theme="5" tint="0.79998168889431442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theme="5" tint="0.59996337778862885"/>
              <bgColor theme="5" tint="0.59996337778862885"/>
            </pattern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E0E0E0"/>
            </left>
            <right style="thin">
              <color rgb="FFE0E0E0"/>
            </right>
            <top style="thin">
              <color rgb="FFE0E0E0"/>
            </top>
            <bottom style="thin">
              <color rgb="FFE0E0E0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</x14:dxfs>
    </ext>
    <ext xmlns:x14="http://schemas.microsoft.com/office/spreadsheetml/2009/9/main" uri="{EB79DEF2-80B8-43e5-95BD-54CBDDF9020C}">
      <x14:slicerStyles defaultSlicerStyle="SlicerStyleLight1">
        <x14:slicerStyle name="DCDashboardRed">
          <x14:slicerStyleElements>
            <x14:slicerStyleElement type="unselectedItemWithData" dxfId="7"/>
            <x14:slicerStyleElement type="unselectedItemWithNoData" dxfId="6"/>
            <x14:slicerStyleElement type="selectedItemWithData" dxfId="5"/>
            <x14:slicerStyleElement type="selectedItemWithNoData" dxfId="4"/>
            <x14:slicerStyleElement type="hoveredUnselectedItemWithData" dxfId="3"/>
            <x14:slicerStyleElement type="hoveredSelectedItemWithData" dxfId="2"/>
            <x14:slicerStyleElement type="hoveredUnselectedItemWithNoData" dxfId="1"/>
            <x14:slicerStyleElement type="hoveredSelectedItemWithNoData" dxfId="0"/>
          </x14:slicerStyleElements>
        </x14:slicerStyle>
      </x14:slicerStyles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theme="3"/>
    <pageSetUpPr fitToPage="1"/>
  </sheetPr>
  <dimension ref="A1:T92"/>
  <sheetViews>
    <sheetView zoomScale="90" zoomScaleNormal="90" zoomScaleSheetLayoutView="75" workbookViewId="0">
      <selection activeCell="A2" sqref="A2"/>
    </sheetView>
  </sheetViews>
  <sheetFormatPr baseColWidth="10" defaultColWidth="9.140625" defaultRowHeight="12.75" x14ac:dyDescent="0.2"/>
  <cols>
    <col min="1" max="1" width="22.140625" style="24" bestFit="1" customWidth="1"/>
    <col min="2" max="2" width="12.42578125" style="24" bestFit="1" customWidth="1"/>
    <col min="3" max="3" width="13.28515625" style="24" bestFit="1" customWidth="1"/>
    <col min="4" max="4" width="9.140625" style="24"/>
    <col min="5" max="5" width="9.140625" style="2"/>
    <col min="6" max="6" width="22.140625" style="43" bestFit="1" customWidth="1"/>
    <col min="7" max="7" width="12.42578125" style="43" bestFit="1" customWidth="1"/>
    <col min="8" max="8" width="13.140625" style="43" bestFit="1" customWidth="1"/>
    <col min="9" max="9" width="9.140625" style="43"/>
    <col min="10" max="10" width="9.140625" style="2"/>
    <col min="11" max="11" width="22.140625" style="2" bestFit="1" customWidth="1"/>
    <col min="12" max="12" width="12.140625" style="2" bestFit="1" customWidth="1"/>
    <col min="13" max="13" width="12" style="2" customWidth="1"/>
    <col min="14" max="14" width="9.42578125" style="2" customWidth="1"/>
    <col min="15" max="18" width="9.140625" style="2"/>
    <col min="19" max="19" width="10.7109375" style="2" bestFit="1" customWidth="1"/>
    <col min="20" max="246" width="9.140625" style="2"/>
    <col min="247" max="247" width="22.7109375" style="2" bestFit="1" customWidth="1"/>
    <col min="248" max="248" width="12.140625" style="2" customWidth="1"/>
    <col min="249" max="249" width="16.7109375" style="2" customWidth="1"/>
    <col min="250" max="250" width="13.28515625" style="2" bestFit="1" customWidth="1"/>
    <col min="251" max="502" width="9.140625" style="2"/>
    <col min="503" max="503" width="22.7109375" style="2" bestFit="1" customWidth="1"/>
    <col min="504" max="504" width="12.140625" style="2" customWidth="1"/>
    <col min="505" max="505" width="16.7109375" style="2" customWidth="1"/>
    <col min="506" max="506" width="13.28515625" style="2" bestFit="1" customWidth="1"/>
    <col min="507" max="758" width="9.140625" style="2"/>
    <col min="759" max="759" width="22.7109375" style="2" bestFit="1" customWidth="1"/>
    <col min="760" max="760" width="12.140625" style="2" customWidth="1"/>
    <col min="761" max="761" width="16.7109375" style="2" customWidth="1"/>
    <col min="762" max="762" width="13.28515625" style="2" bestFit="1" customWidth="1"/>
    <col min="763" max="1014" width="9.140625" style="2"/>
    <col min="1015" max="1015" width="22.7109375" style="2" bestFit="1" customWidth="1"/>
    <col min="1016" max="1016" width="12.140625" style="2" customWidth="1"/>
    <col min="1017" max="1017" width="16.7109375" style="2" customWidth="1"/>
    <col min="1018" max="1018" width="13.28515625" style="2" bestFit="1" customWidth="1"/>
    <col min="1019" max="1270" width="9.140625" style="2"/>
    <col min="1271" max="1271" width="22.7109375" style="2" bestFit="1" customWidth="1"/>
    <col min="1272" max="1272" width="12.140625" style="2" customWidth="1"/>
    <col min="1273" max="1273" width="16.7109375" style="2" customWidth="1"/>
    <col min="1274" max="1274" width="13.28515625" style="2" bestFit="1" customWidth="1"/>
    <col min="1275" max="1526" width="9.140625" style="2"/>
    <col min="1527" max="1527" width="22.7109375" style="2" bestFit="1" customWidth="1"/>
    <col min="1528" max="1528" width="12.140625" style="2" customWidth="1"/>
    <col min="1529" max="1529" width="16.7109375" style="2" customWidth="1"/>
    <col min="1530" max="1530" width="13.28515625" style="2" bestFit="1" customWidth="1"/>
    <col min="1531" max="1782" width="9.140625" style="2"/>
    <col min="1783" max="1783" width="22.7109375" style="2" bestFit="1" customWidth="1"/>
    <col min="1784" max="1784" width="12.140625" style="2" customWidth="1"/>
    <col min="1785" max="1785" width="16.7109375" style="2" customWidth="1"/>
    <col min="1786" max="1786" width="13.28515625" style="2" bestFit="1" customWidth="1"/>
    <col min="1787" max="2038" width="9.140625" style="2"/>
    <col min="2039" max="2039" width="22.7109375" style="2" bestFit="1" customWidth="1"/>
    <col min="2040" max="2040" width="12.140625" style="2" customWidth="1"/>
    <col min="2041" max="2041" width="16.7109375" style="2" customWidth="1"/>
    <col min="2042" max="2042" width="13.28515625" style="2" bestFit="1" customWidth="1"/>
    <col min="2043" max="2294" width="9.140625" style="2"/>
    <col min="2295" max="2295" width="22.7109375" style="2" bestFit="1" customWidth="1"/>
    <col min="2296" max="2296" width="12.140625" style="2" customWidth="1"/>
    <col min="2297" max="2297" width="16.7109375" style="2" customWidth="1"/>
    <col min="2298" max="2298" width="13.28515625" style="2" bestFit="1" customWidth="1"/>
    <col min="2299" max="2550" width="9.140625" style="2"/>
    <col min="2551" max="2551" width="22.7109375" style="2" bestFit="1" customWidth="1"/>
    <col min="2552" max="2552" width="12.140625" style="2" customWidth="1"/>
    <col min="2553" max="2553" width="16.7109375" style="2" customWidth="1"/>
    <col min="2554" max="2554" width="13.28515625" style="2" bestFit="1" customWidth="1"/>
    <col min="2555" max="2806" width="9.140625" style="2"/>
    <col min="2807" max="2807" width="22.7109375" style="2" bestFit="1" customWidth="1"/>
    <col min="2808" max="2808" width="12.140625" style="2" customWidth="1"/>
    <col min="2809" max="2809" width="16.7109375" style="2" customWidth="1"/>
    <col min="2810" max="2810" width="13.28515625" style="2" bestFit="1" customWidth="1"/>
    <col min="2811" max="3062" width="9.140625" style="2"/>
    <col min="3063" max="3063" width="22.7109375" style="2" bestFit="1" customWidth="1"/>
    <col min="3064" max="3064" width="12.140625" style="2" customWidth="1"/>
    <col min="3065" max="3065" width="16.7109375" style="2" customWidth="1"/>
    <col min="3066" max="3066" width="13.28515625" style="2" bestFit="1" customWidth="1"/>
    <col min="3067" max="3318" width="9.140625" style="2"/>
    <col min="3319" max="3319" width="22.7109375" style="2" bestFit="1" customWidth="1"/>
    <col min="3320" max="3320" width="12.140625" style="2" customWidth="1"/>
    <col min="3321" max="3321" width="16.7109375" style="2" customWidth="1"/>
    <col min="3322" max="3322" width="13.28515625" style="2" bestFit="1" customWidth="1"/>
    <col min="3323" max="3574" width="9.140625" style="2"/>
    <col min="3575" max="3575" width="22.7109375" style="2" bestFit="1" customWidth="1"/>
    <col min="3576" max="3576" width="12.140625" style="2" customWidth="1"/>
    <col min="3577" max="3577" width="16.7109375" style="2" customWidth="1"/>
    <col min="3578" max="3578" width="13.28515625" style="2" bestFit="1" customWidth="1"/>
    <col min="3579" max="3830" width="9.140625" style="2"/>
    <col min="3831" max="3831" width="22.7109375" style="2" bestFit="1" customWidth="1"/>
    <col min="3832" max="3832" width="12.140625" style="2" customWidth="1"/>
    <col min="3833" max="3833" width="16.7109375" style="2" customWidth="1"/>
    <col min="3834" max="3834" width="13.28515625" style="2" bestFit="1" customWidth="1"/>
    <col min="3835" max="4086" width="9.140625" style="2"/>
    <col min="4087" max="4087" width="22.7109375" style="2" bestFit="1" customWidth="1"/>
    <col min="4088" max="4088" width="12.140625" style="2" customWidth="1"/>
    <col min="4089" max="4089" width="16.7109375" style="2" customWidth="1"/>
    <col min="4090" max="4090" width="13.28515625" style="2" bestFit="1" customWidth="1"/>
    <col min="4091" max="4342" width="9.140625" style="2"/>
    <col min="4343" max="4343" width="22.7109375" style="2" bestFit="1" customWidth="1"/>
    <col min="4344" max="4344" width="12.140625" style="2" customWidth="1"/>
    <col min="4345" max="4345" width="16.7109375" style="2" customWidth="1"/>
    <col min="4346" max="4346" width="13.28515625" style="2" bestFit="1" customWidth="1"/>
    <col min="4347" max="4598" width="9.140625" style="2"/>
    <col min="4599" max="4599" width="22.7109375" style="2" bestFit="1" customWidth="1"/>
    <col min="4600" max="4600" width="12.140625" style="2" customWidth="1"/>
    <col min="4601" max="4601" width="16.7109375" style="2" customWidth="1"/>
    <col min="4602" max="4602" width="13.28515625" style="2" bestFit="1" customWidth="1"/>
    <col min="4603" max="4854" width="9.140625" style="2"/>
    <col min="4855" max="4855" width="22.7109375" style="2" bestFit="1" customWidth="1"/>
    <col min="4856" max="4856" width="12.140625" style="2" customWidth="1"/>
    <col min="4857" max="4857" width="16.7109375" style="2" customWidth="1"/>
    <col min="4858" max="4858" width="13.28515625" style="2" bestFit="1" customWidth="1"/>
    <col min="4859" max="5110" width="9.140625" style="2"/>
    <col min="5111" max="5111" width="22.7109375" style="2" bestFit="1" customWidth="1"/>
    <col min="5112" max="5112" width="12.140625" style="2" customWidth="1"/>
    <col min="5113" max="5113" width="16.7109375" style="2" customWidth="1"/>
    <col min="5114" max="5114" width="13.28515625" style="2" bestFit="1" customWidth="1"/>
    <col min="5115" max="5366" width="9.140625" style="2"/>
    <col min="5367" max="5367" width="22.7109375" style="2" bestFit="1" customWidth="1"/>
    <col min="5368" max="5368" width="12.140625" style="2" customWidth="1"/>
    <col min="5369" max="5369" width="16.7109375" style="2" customWidth="1"/>
    <col min="5370" max="5370" width="13.28515625" style="2" bestFit="1" customWidth="1"/>
    <col min="5371" max="5622" width="9.140625" style="2"/>
    <col min="5623" max="5623" width="22.7109375" style="2" bestFit="1" customWidth="1"/>
    <col min="5624" max="5624" width="12.140625" style="2" customWidth="1"/>
    <col min="5625" max="5625" width="16.7109375" style="2" customWidth="1"/>
    <col min="5626" max="5626" width="13.28515625" style="2" bestFit="1" customWidth="1"/>
    <col min="5627" max="5878" width="9.140625" style="2"/>
    <col min="5879" max="5879" width="22.7109375" style="2" bestFit="1" customWidth="1"/>
    <col min="5880" max="5880" width="12.140625" style="2" customWidth="1"/>
    <col min="5881" max="5881" width="16.7109375" style="2" customWidth="1"/>
    <col min="5882" max="5882" width="13.28515625" style="2" bestFit="1" customWidth="1"/>
    <col min="5883" max="6134" width="9.140625" style="2"/>
    <col min="6135" max="6135" width="22.7109375" style="2" bestFit="1" customWidth="1"/>
    <col min="6136" max="6136" width="12.140625" style="2" customWidth="1"/>
    <col min="6137" max="6137" width="16.7109375" style="2" customWidth="1"/>
    <col min="6138" max="6138" width="13.28515625" style="2" bestFit="1" customWidth="1"/>
    <col min="6139" max="6390" width="9.140625" style="2"/>
    <col min="6391" max="6391" width="22.7109375" style="2" bestFit="1" customWidth="1"/>
    <col min="6392" max="6392" width="12.140625" style="2" customWidth="1"/>
    <col min="6393" max="6393" width="16.7109375" style="2" customWidth="1"/>
    <col min="6394" max="6394" width="13.28515625" style="2" bestFit="1" customWidth="1"/>
    <col min="6395" max="6646" width="9.140625" style="2"/>
    <col min="6647" max="6647" width="22.7109375" style="2" bestFit="1" customWidth="1"/>
    <col min="6648" max="6648" width="12.140625" style="2" customWidth="1"/>
    <col min="6649" max="6649" width="16.7109375" style="2" customWidth="1"/>
    <col min="6650" max="6650" width="13.28515625" style="2" bestFit="1" customWidth="1"/>
    <col min="6651" max="6902" width="9.140625" style="2"/>
    <col min="6903" max="6903" width="22.7109375" style="2" bestFit="1" customWidth="1"/>
    <col min="6904" max="6904" width="12.140625" style="2" customWidth="1"/>
    <col min="6905" max="6905" width="16.7109375" style="2" customWidth="1"/>
    <col min="6906" max="6906" width="13.28515625" style="2" bestFit="1" customWidth="1"/>
    <col min="6907" max="7158" width="9.140625" style="2"/>
    <col min="7159" max="7159" width="22.7109375" style="2" bestFit="1" customWidth="1"/>
    <col min="7160" max="7160" width="12.140625" style="2" customWidth="1"/>
    <col min="7161" max="7161" width="16.7109375" style="2" customWidth="1"/>
    <col min="7162" max="7162" width="13.28515625" style="2" bestFit="1" customWidth="1"/>
    <col min="7163" max="7414" width="9.140625" style="2"/>
    <col min="7415" max="7415" width="22.7109375" style="2" bestFit="1" customWidth="1"/>
    <col min="7416" max="7416" width="12.140625" style="2" customWidth="1"/>
    <col min="7417" max="7417" width="16.7109375" style="2" customWidth="1"/>
    <col min="7418" max="7418" width="13.28515625" style="2" bestFit="1" customWidth="1"/>
    <col min="7419" max="7670" width="9.140625" style="2"/>
    <col min="7671" max="7671" width="22.7109375" style="2" bestFit="1" customWidth="1"/>
    <col min="7672" max="7672" width="12.140625" style="2" customWidth="1"/>
    <col min="7673" max="7673" width="16.7109375" style="2" customWidth="1"/>
    <col min="7674" max="7674" width="13.28515625" style="2" bestFit="1" customWidth="1"/>
    <col min="7675" max="7926" width="9.140625" style="2"/>
    <col min="7927" max="7927" width="22.7109375" style="2" bestFit="1" customWidth="1"/>
    <col min="7928" max="7928" width="12.140625" style="2" customWidth="1"/>
    <col min="7929" max="7929" width="16.7109375" style="2" customWidth="1"/>
    <col min="7930" max="7930" width="13.28515625" style="2" bestFit="1" customWidth="1"/>
    <col min="7931" max="8182" width="9.140625" style="2"/>
    <col min="8183" max="8183" width="22.7109375" style="2" bestFit="1" customWidth="1"/>
    <col min="8184" max="8184" width="12.140625" style="2" customWidth="1"/>
    <col min="8185" max="8185" width="16.7109375" style="2" customWidth="1"/>
    <col min="8186" max="8186" width="13.28515625" style="2" bestFit="1" customWidth="1"/>
    <col min="8187" max="8438" width="9.140625" style="2"/>
    <col min="8439" max="8439" width="22.7109375" style="2" bestFit="1" customWidth="1"/>
    <col min="8440" max="8440" width="12.140625" style="2" customWidth="1"/>
    <col min="8441" max="8441" width="16.7109375" style="2" customWidth="1"/>
    <col min="8442" max="8442" width="13.28515625" style="2" bestFit="1" customWidth="1"/>
    <col min="8443" max="8694" width="9.140625" style="2"/>
    <col min="8695" max="8695" width="22.7109375" style="2" bestFit="1" customWidth="1"/>
    <col min="8696" max="8696" width="12.140625" style="2" customWidth="1"/>
    <col min="8697" max="8697" width="16.7109375" style="2" customWidth="1"/>
    <col min="8698" max="8698" width="13.28515625" style="2" bestFit="1" customWidth="1"/>
    <col min="8699" max="8950" width="9.140625" style="2"/>
    <col min="8951" max="8951" width="22.7109375" style="2" bestFit="1" customWidth="1"/>
    <col min="8952" max="8952" width="12.140625" style="2" customWidth="1"/>
    <col min="8953" max="8953" width="16.7109375" style="2" customWidth="1"/>
    <col min="8954" max="8954" width="13.28515625" style="2" bestFit="1" customWidth="1"/>
    <col min="8955" max="9206" width="9.140625" style="2"/>
    <col min="9207" max="9207" width="22.7109375" style="2" bestFit="1" customWidth="1"/>
    <col min="9208" max="9208" width="12.140625" style="2" customWidth="1"/>
    <col min="9209" max="9209" width="16.7109375" style="2" customWidth="1"/>
    <col min="9210" max="9210" width="13.28515625" style="2" bestFit="1" customWidth="1"/>
    <col min="9211" max="9462" width="9.140625" style="2"/>
    <col min="9463" max="9463" width="22.7109375" style="2" bestFit="1" customWidth="1"/>
    <col min="9464" max="9464" width="12.140625" style="2" customWidth="1"/>
    <col min="9465" max="9465" width="16.7109375" style="2" customWidth="1"/>
    <col min="9466" max="9466" width="13.28515625" style="2" bestFit="1" customWidth="1"/>
    <col min="9467" max="9718" width="9.140625" style="2"/>
    <col min="9719" max="9719" width="22.7109375" style="2" bestFit="1" customWidth="1"/>
    <col min="9720" max="9720" width="12.140625" style="2" customWidth="1"/>
    <col min="9721" max="9721" width="16.7109375" style="2" customWidth="1"/>
    <col min="9722" max="9722" width="13.28515625" style="2" bestFit="1" customWidth="1"/>
    <col min="9723" max="9974" width="9.140625" style="2"/>
    <col min="9975" max="9975" width="22.7109375" style="2" bestFit="1" customWidth="1"/>
    <col min="9976" max="9976" width="12.140625" style="2" customWidth="1"/>
    <col min="9977" max="9977" width="16.7109375" style="2" customWidth="1"/>
    <col min="9978" max="9978" width="13.28515625" style="2" bestFit="1" customWidth="1"/>
    <col min="9979" max="10230" width="9.140625" style="2"/>
    <col min="10231" max="10231" width="22.7109375" style="2" bestFit="1" customWidth="1"/>
    <col min="10232" max="10232" width="12.140625" style="2" customWidth="1"/>
    <col min="10233" max="10233" width="16.7109375" style="2" customWidth="1"/>
    <col min="10234" max="10234" width="13.28515625" style="2" bestFit="1" customWidth="1"/>
    <col min="10235" max="10486" width="9.140625" style="2"/>
    <col min="10487" max="10487" width="22.7109375" style="2" bestFit="1" customWidth="1"/>
    <col min="10488" max="10488" width="12.140625" style="2" customWidth="1"/>
    <col min="10489" max="10489" width="16.7109375" style="2" customWidth="1"/>
    <col min="10490" max="10490" width="13.28515625" style="2" bestFit="1" customWidth="1"/>
    <col min="10491" max="10742" width="9.140625" style="2"/>
    <col min="10743" max="10743" width="22.7109375" style="2" bestFit="1" customWidth="1"/>
    <col min="10744" max="10744" width="12.140625" style="2" customWidth="1"/>
    <col min="10745" max="10745" width="16.7109375" style="2" customWidth="1"/>
    <col min="10746" max="10746" width="13.28515625" style="2" bestFit="1" customWidth="1"/>
    <col min="10747" max="10998" width="9.140625" style="2"/>
    <col min="10999" max="10999" width="22.7109375" style="2" bestFit="1" customWidth="1"/>
    <col min="11000" max="11000" width="12.140625" style="2" customWidth="1"/>
    <col min="11001" max="11001" width="16.7109375" style="2" customWidth="1"/>
    <col min="11002" max="11002" width="13.28515625" style="2" bestFit="1" customWidth="1"/>
    <col min="11003" max="11254" width="9.140625" style="2"/>
    <col min="11255" max="11255" width="22.7109375" style="2" bestFit="1" customWidth="1"/>
    <col min="11256" max="11256" width="12.140625" style="2" customWidth="1"/>
    <col min="11257" max="11257" width="16.7109375" style="2" customWidth="1"/>
    <col min="11258" max="11258" width="13.28515625" style="2" bestFit="1" customWidth="1"/>
    <col min="11259" max="11510" width="9.140625" style="2"/>
    <col min="11511" max="11511" width="22.7109375" style="2" bestFit="1" customWidth="1"/>
    <col min="11512" max="11512" width="12.140625" style="2" customWidth="1"/>
    <col min="11513" max="11513" width="16.7109375" style="2" customWidth="1"/>
    <col min="11514" max="11514" width="13.28515625" style="2" bestFit="1" customWidth="1"/>
    <col min="11515" max="11766" width="9.140625" style="2"/>
    <col min="11767" max="11767" width="22.7109375" style="2" bestFit="1" customWidth="1"/>
    <col min="11768" max="11768" width="12.140625" style="2" customWidth="1"/>
    <col min="11769" max="11769" width="16.7109375" style="2" customWidth="1"/>
    <col min="11770" max="11770" width="13.28515625" style="2" bestFit="1" customWidth="1"/>
    <col min="11771" max="12022" width="9.140625" style="2"/>
    <col min="12023" max="12023" width="22.7109375" style="2" bestFit="1" customWidth="1"/>
    <col min="12024" max="12024" width="12.140625" style="2" customWidth="1"/>
    <col min="12025" max="12025" width="16.7109375" style="2" customWidth="1"/>
    <col min="12026" max="12026" width="13.28515625" style="2" bestFit="1" customWidth="1"/>
    <col min="12027" max="12278" width="9.140625" style="2"/>
    <col min="12279" max="12279" width="22.7109375" style="2" bestFit="1" customWidth="1"/>
    <col min="12280" max="12280" width="12.140625" style="2" customWidth="1"/>
    <col min="12281" max="12281" width="16.7109375" style="2" customWidth="1"/>
    <col min="12282" max="12282" width="13.28515625" style="2" bestFit="1" customWidth="1"/>
    <col min="12283" max="12534" width="9.140625" style="2"/>
    <col min="12535" max="12535" width="22.7109375" style="2" bestFit="1" customWidth="1"/>
    <col min="12536" max="12536" width="12.140625" style="2" customWidth="1"/>
    <col min="12537" max="12537" width="16.7109375" style="2" customWidth="1"/>
    <col min="12538" max="12538" width="13.28515625" style="2" bestFit="1" customWidth="1"/>
    <col min="12539" max="12790" width="9.140625" style="2"/>
    <col min="12791" max="12791" width="22.7109375" style="2" bestFit="1" customWidth="1"/>
    <col min="12792" max="12792" width="12.140625" style="2" customWidth="1"/>
    <col min="12793" max="12793" width="16.7109375" style="2" customWidth="1"/>
    <col min="12794" max="12794" width="13.28515625" style="2" bestFit="1" customWidth="1"/>
    <col min="12795" max="13046" width="9.140625" style="2"/>
    <col min="13047" max="13047" width="22.7109375" style="2" bestFit="1" customWidth="1"/>
    <col min="13048" max="13048" width="12.140625" style="2" customWidth="1"/>
    <col min="13049" max="13049" width="16.7109375" style="2" customWidth="1"/>
    <col min="13050" max="13050" width="13.28515625" style="2" bestFit="1" customWidth="1"/>
    <col min="13051" max="13302" width="9.140625" style="2"/>
    <col min="13303" max="13303" width="22.7109375" style="2" bestFit="1" customWidth="1"/>
    <col min="13304" max="13304" width="12.140625" style="2" customWidth="1"/>
    <col min="13305" max="13305" width="16.7109375" style="2" customWidth="1"/>
    <col min="13306" max="13306" width="13.28515625" style="2" bestFit="1" customWidth="1"/>
    <col min="13307" max="13558" width="9.140625" style="2"/>
    <col min="13559" max="13559" width="22.7109375" style="2" bestFit="1" customWidth="1"/>
    <col min="13560" max="13560" width="12.140625" style="2" customWidth="1"/>
    <col min="13561" max="13561" width="16.7109375" style="2" customWidth="1"/>
    <col min="13562" max="13562" width="13.28515625" style="2" bestFit="1" customWidth="1"/>
    <col min="13563" max="13814" width="9.140625" style="2"/>
    <col min="13815" max="13815" width="22.7109375" style="2" bestFit="1" customWidth="1"/>
    <col min="13816" max="13816" width="12.140625" style="2" customWidth="1"/>
    <col min="13817" max="13817" width="16.7109375" style="2" customWidth="1"/>
    <col min="13818" max="13818" width="13.28515625" style="2" bestFit="1" customWidth="1"/>
    <col min="13819" max="14070" width="9.140625" style="2"/>
    <col min="14071" max="14071" width="22.7109375" style="2" bestFit="1" customWidth="1"/>
    <col min="14072" max="14072" width="12.140625" style="2" customWidth="1"/>
    <col min="14073" max="14073" width="16.7109375" style="2" customWidth="1"/>
    <col min="14074" max="14074" width="13.28515625" style="2" bestFit="1" customWidth="1"/>
    <col min="14075" max="14326" width="9.140625" style="2"/>
    <col min="14327" max="14327" width="22.7109375" style="2" bestFit="1" customWidth="1"/>
    <col min="14328" max="14328" width="12.140625" style="2" customWidth="1"/>
    <col min="14329" max="14329" width="16.7109375" style="2" customWidth="1"/>
    <col min="14330" max="14330" width="13.28515625" style="2" bestFit="1" customWidth="1"/>
    <col min="14331" max="14582" width="9.140625" style="2"/>
    <col min="14583" max="14583" width="22.7109375" style="2" bestFit="1" customWidth="1"/>
    <col min="14584" max="14584" width="12.140625" style="2" customWidth="1"/>
    <col min="14585" max="14585" width="16.7109375" style="2" customWidth="1"/>
    <col min="14586" max="14586" width="13.28515625" style="2" bestFit="1" customWidth="1"/>
    <col min="14587" max="14838" width="9.140625" style="2"/>
    <col min="14839" max="14839" width="22.7109375" style="2" bestFit="1" customWidth="1"/>
    <col min="14840" max="14840" width="12.140625" style="2" customWidth="1"/>
    <col min="14841" max="14841" width="16.7109375" style="2" customWidth="1"/>
    <col min="14842" max="14842" width="13.28515625" style="2" bestFit="1" customWidth="1"/>
    <col min="14843" max="15094" width="9.140625" style="2"/>
    <col min="15095" max="15095" width="22.7109375" style="2" bestFit="1" customWidth="1"/>
    <col min="15096" max="15096" width="12.140625" style="2" customWidth="1"/>
    <col min="15097" max="15097" width="16.7109375" style="2" customWidth="1"/>
    <col min="15098" max="15098" width="13.28515625" style="2" bestFit="1" customWidth="1"/>
    <col min="15099" max="15350" width="9.140625" style="2"/>
    <col min="15351" max="15351" width="22.7109375" style="2" bestFit="1" customWidth="1"/>
    <col min="15352" max="15352" width="12.140625" style="2" customWidth="1"/>
    <col min="15353" max="15353" width="16.7109375" style="2" customWidth="1"/>
    <col min="15354" max="15354" width="13.28515625" style="2" bestFit="1" customWidth="1"/>
    <col min="15355" max="15606" width="9.140625" style="2"/>
    <col min="15607" max="15607" width="22.7109375" style="2" bestFit="1" customWidth="1"/>
    <col min="15608" max="15608" width="12.140625" style="2" customWidth="1"/>
    <col min="15609" max="15609" width="16.7109375" style="2" customWidth="1"/>
    <col min="15610" max="15610" width="13.28515625" style="2" bestFit="1" customWidth="1"/>
    <col min="15611" max="15862" width="9.140625" style="2"/>
    <col min="15863" max="15863" width="22.7109375" style="2" bestFit="1" customWidth="1"/>
    <col min="15864" max="15864" width="12.140625" style="2" customWidth="1"/>
    <col min="15865" max="15865" width="16.7109375" style="2" customWidth="1"/>
    <col min="15866" max="15866" width="13.28515625" style="2" bestFit="1" customWidth="1"/>
    <col min="15867" max="16118" width="9.140625" style="2"/>
    <col min="16119" max="16119" width="22.7109375" style="2" bestFit="1" customWidth="1"/>
    <col min="16120" max="16120" width="12.140625" style="2" customWidth="1"/>
    <col min="16121" max="16121" width="16.7109375" style="2" customWidth="1"/>
    <col min="16122" max="16122" width="13.28515625" style="2" bestFit="1" customWidth="1"/>
    <col min="16123" max="16384" width="9.140625" style="2"/>
  </cols>
  <sheetData>
    <row r="1" spans="1:18" x14ac:dyDescent="0.2">
      <c r="A1" s="22" t="s">
        <v>73</v>
      </c>
      <c r="B1" s="23" t="s">
        <v>75</v>
      </c>
      <c r="C1" s="25"/>
      <c r="D1" s="25"/>
      <c r="F1" s="41" t="s">
        <v>73</v>
      </c>
      <c r="G1" s="42" t="s">
        <v>75</v>
      </c>
      <c r="K1" s="169" t="s">
        <v>76</v>
      </c>
      <c r="L1" s="169"/>
      <c r="M1" s="44" t="s">
        <v>74</v>
      </c>
      <c r="N1" s="1"/>
    </row>
    <row r="2" spans="1:18" x14ac:dyDescent="0.2">
      <c r="A2" s="25" t="s">
        <v>77</v>
      </c>
      <c r="B2" s="26">
        <v>2021</v>
      </c>
      <c r="C2" s="25"/>
      <c r="D2" s="25"/>
      <c r="F2" s="44" t="str">
        <f>A2</f>
        <v>MES: ENERO</v>
      </c>
      <c r="G2" s="45">
        <v>2020</v>
      </c>
      <c r="K2" s="1" t="str">
        <f>A2</f>
        <v>MES: ENERO</v>
      </c>
      <c r="L2" s="3"/>
      <c r="M2" s="1" t="s">
        <v>99</v>
      </c>
      <c r="N2" s="1"/>
    </row>
    <row r="3" spans="1:18" ht="15.75" thickBot="1" x14ac:dyDescent="0.35">
      <c r="A3" s="81"/>
      <c r="K3" s="17"/>
    </row>
    <row r="4" spans="1:18" ht="13.5" thickBot="1" x14ac:dyDescent="0.25">
      <c r="A4" s="27"/>
      <c r="B4" s="95" t="s">
        <v>72</v>
      </c>
      <c r="C4" s="82" t="s">
        <v>0</v>
      </c>
      <c r="D4" s="83" t="s">
        <v>3</v>
      </c>
      <c r="F4" s="46"/>
      <c r="G4" s="96" t="s">
        <v>72</v>
      </c>
      <c r="H4" s="47" t="s">
        <v>0</v>
      </c>
      <c r="I4" s="48" t="s">
        <v>3</v>
      </c>
      <c r="K4" s="4"/>
      <c r="L4" s="97" t="s">
        <v>2</v>
      </c>
      <c r="M4" s="18" t="s">
        <v>0</v>
      </c>
      <c r="N4" s="19" t="s">
        <v>3</v>
      </c>
    </row>
    <row r="5" spans="1:18" ht="13.5" thickBot="1" x14ac:dyDescent="0.25">
      <c r="A5" s="27"/>
      <c r="B5" s="123"/>
      <c r="C5" s="123"/>
      <c r="D5" s="123"/>
      <c r="F5" s="46"/>
      <c r="G5" s="123"/>
      <c r="H5" s="123"/>
      <c r="I5" s="123"/>
      <c r="K5" s="4"/>
      <c r="L5" s="5"/>
      <c r="M5" s="5"/>
      <c r="N5" s="5"/>
    </row>
    <row r="6" spans="1:18" ht="13.5" thickBot="1" x14ac:dyDescent="0.25">
      <c r="A6" s="84" t="s">
        <v>1</v>
      </c>
      <c r="B6" s="161">
        <v>309721</v>
      </c>
      <c r="C6" s="161">
        <v>295116115.8266499</v>
      </c>
      <c r="D6" s="161">
        <v>218827</v>
      </c>
      <c r="E6" s="20"/>
      <c r="F6" s="50" t="s">
        <v>1</v>
      </c>
      <c r="G6" s="51">
        <v>320709</v>
      </c>
      <c r="H6" s="51">
        <v>308221101.25303501</v>
      </c>
      <c r="I6" s="51">
        <v>236955</v>
      </c>
      <c r="K6" s="98" t="s">
        <v>1</v>
      </c>
      <c r="L6" s="99">
        <v>-3.4261589166503015E-2</v>
      </c>
      <c r="M6" s="99">
        <v>-4.251813186413389E-2</v>
      </c>
      <c r="N6" s="99">
        <v>-7.6503977548479707E-2</v>
      </c>
      <c r="O6" s="6"/>
      <c r="P6" s="6"/>
      <c r="Q6" s="6"/>
      <c r="R6" s="6"/>
    </row>
    <row r="7" spans="1:18" ht="12" customHeight="1" thickBot="1" x14ac:dyDescent="0.25">
      <c r="B7" s="162"/>
      <c r="C7" s="162"/>
      <c r="D7" s="162"/>
      <c r="E7" s="20"/>
      <c r="F7" s="52"/>
      <c r="G7" s="121"/>
      <c r="H7" s="121"/>
      <c r="I7" s="121"/>
      <c r="L7" s="100"/>
      <c r="M7" s="100"/>
      <c r="N7" s="100"/>
    </row>
    <row r="8" spans="1:18" ht="13.5" thickBot="1" x14ac:dyDescent="0.25">
      <c r="A8" s="86" t="s">
        <v>4</v>
      </c>
      <c r="B8" s="163">
        <v>38076</v>
      </c>
      <c r="C8" s="163">
        <v>31637445.571054146</v>
      </c>
      <c r="D8" s="163">
        <v>26669</v>
      </c>
      <c r="E8" s="20"/>
      <c r="F8" s="54" t="s">
        <v>4</v>
      </c>
      <c r="G8" s="51">
        <v>34472</v>
      </c>
      <c r="H8" s="51">
        <v>26077410.373051137</v>
      </c>
      <c r="I8" s="55">
        <v>25528</v>
      </c>
      <c r="K8" s="101" t="s">
        <v>4</v>
      </c>
      <c r="L8" s="99">
        <v>0.10454861916918068</v>
      </c>
      <c r="M8" s="99">
        <v>0.2132127047304071</v>
      </c>
      <c r="N8" s="99">
        <v>4.4696020056408603E-2</v>
      </c>
      <c r="O8" s="6"/>
      <c r="P8" s="6"/>
      <c r="Q8" s="6"/>
      <c r="R8" s="6"/>
    </row>
    <row r="9" spans="1:18" ht="13.5" thickBot="1" x14ac:dyDescent="0.25">
      <c r="A9" s="29" t="s">
        <v>5</v>
      </c>
      <c r="B9" s="112">
        <v>2625</v>
      </c>
      <c r="C9" s="112">
        <v>2164027.8236874733</v>
      </c>
      <c r="D9" s="152">
        <v>1571</v>
      </c>
      <c r="E9" s="21"/>
      <c r="F9" s="56" t="s">
        <v>5</v>
      </c>
      <c r="G9" s="57">
        <v>2701</v>
      </c>
      <c r="H9" s="57">
        <v>2250003.1229323181</v>
      </c>
      <c r="I9" s="58">
        <v>1624</v>
      </c>
      <c r="K9" s="7" t="s">
        <v>5</v>
      </c>
      <c r="L9" s="102">
        <v>-2.8137726767863747E-2</v>
      </c>
      <c r="M9" s="102">
        <v>-3.8211191072836104E-2</v>
      </c>
      <c r="N9" s="102">
        <v>-3.2635467980295596E-2</v>
      </c>
    </row>
    <row r="10" spans="1:18" ht="13.5" thickBot="1" x14ac:dyDescent="0.25">
      <c r="A10" s="32" t="s">
        <v>6</v>
      </c>
      <c r="B10" s="112">
        <v>9278</v>
      </c>
      <c r="C10" s="112">
        <v>4988137.3092731191</v>
      </c>
      <c r="D10" s="152">
        <v>8113</v>
      </c>
      <c r="E10" s="20"/>
      <c r="F10" s="59" t="s">
        <v>6</v>
      </c>
      <c r="G10" s="79">
        <v>7025</v>
      </c>
      <c r="H10" s="79">
        <v>4318057.4992582863</v>
      </c>
      <c r="I10" s="80">
        <v>6002</v>
      </c>
      <c r="K10" s="8" t="s">
        <v>6</v>
      </c>
      <c r="L10" s="113">
        <v>0.32071174377224199</v>
      </c>
      <c r="M10" s="113">
        <v>0.15518084465756488</v>
      </c>
      <c r="N10" s="115">
        <v>0.35171609463512166</v>
      </c>
    </row>
    <row r="11" spans="1:18" ht="13.5" thickBot="1" x14ac:dyDescent="0.25">
      <c r="A11" s="32" t="s">
        <v>7</v>
      </c>
      <c r="B11" s="112">
        <v>1642</v>
      </c>
      <c r="C11" s="112">
        <v>1553693.966355698</v>
      </c>
      <c r="D11" s="152">
        <v>1219</v>
      </c>
      <c r="E11" s="20"/>
      <c r="F11" s="59" t="s">
        <v>7</v>
      </c>
      <c r="G11" s="79">
        <v>2358</v>
      </c>
      <c r="H11" s="79">
        <v>2060072.283436934</v>
      </c>
      <c r="I11" s="80">
        <v>1747</v>
      </c>
      <c r="K11" s="8" t="s">
        <v>7</v>
      </c>
      <c r="L11" s="113">
        <v>-0.30364715860899072</v>
      </c>
      <c r="M11" s="113">
        <v>-0.24580609192820013</v>
      </c>
      <c r="N11" s="115">
        <v>-0.30223239839725247</v>
      </c>
    </row>
    <row r="12" spans="1:18" ht="13.5" thickBot="1" x14ac:dyDescent="0.25">
      <c r="A12" s="32" t="s">
        <v>8</v>
      </c>
      <c r="B12" s="112">
        <v>1944</v>
      </c>
      <c r="C12" s="112">
        <v>1586548.7949613687</v>
      </c>
      <c r="D12" s="152">
        <v>1390</v>
      </c>
      <c r="E12" s="20"/>
      <c r="F12" s="59" t="s">
        <v>8</v>
      </c>
      <c r="G12" s="79">
        <v>1933</v>
      </c>
      <c r="H12" s="79">
        <v>1473895.3986349674</v>
      </c>
      <c r="I12" s="80">
        <v>1448</v>
      </c>
      <c r="K12" s="8" t="s">
        <v>8</v>
      </c>
      <c r="L12" s="113">
        <v>5.6906363166062679E-3</v>
      </c>
      <c r="M12" s="113">
        <v>7.6432422837288128E-2</v>
      </c>
      <c r="N12" s="115">
        <v>-4.0055248618784511E-2</v>
      </c>
    </row>
    <row r="13" spans="1:18" ht="13.5" thickBot="1" x14ac:dyDescent="0.25">
      <c r="A13" s="32" t="s">
        <v>9</v>
      </c>
      <c r="B13" s="112">
        <v>2751</v>
      </c>
      <c r="C13" s="112">
        <v>1226452.7507735181</v>
      </c>
      <c r="D13" s="152">
        <v>2141</v>
      </c>
      <c r="E13" s="20"/>
      <c r="F13" s="59" t="s">
        <v>9</v>
      </c>
      <c r="G13" s="79">
        <v>3574</v>
      </c>
      <c r="H13" s="79">
        <v>1348062.6979215709</v>
      </c>
      <c r="I13" s="80">
        <v>2872</v>
      </c>
      <c r="K13" s="8" t="s">
        <v>9</v>
      </c>
      <c r="L13" s="113">
        <v>-0.23027420257414666</v>
      </c>
      <c r="M13" s="113">
        <v>-9.021089845119945E-2</v>
      </c>
      <c r="N13" s="115">
        <v>-0.25452646239554322</v>
      </c>
    </row>
    <row r="14" spans="1:18" ht="13.5" thickBot="1" x14ac:dyDescent="0.25">
      <c r="A14" s="32" t="s">
        <v>10</v>
      </c>
      <c r="B14" s="112">
        <v>1591</v>
      </c>
      <c r="C14" s="112">
        <v>1871575.5447547361</v>
      </c>
      <c r="D14" s="152">
        <v>979</v>
      </c>
      <c r="E14" s="20"/>
      <c r="F14" s="59" t="s">
        <v>10</v>
      </c>
      <c r="G14" s="79">
        <v>1402</v>
      </c>
      <c r="H14" s="79">
        <v>1587581.695481173</v>
      </c>
      <c r="I14" s="80">
        <v>1045</v>
      </c>
      <c r="K14" s="8" t="s">
        <v>10</v>
      </c>
      <c r="L14" s="113">
        <v>0.13480741797432239</v>
      </c>
      <c r="M14" s="113">
        <v>0.17888455761483746</v>
      </c>
      <c r="N14" s="115">
        <v>-6.315789473684208E-2</v>
      </c>
    </row>
    <row r="15" spans="1:18" ht="13.5" thickBot="1" x14ac:dyDescent="0.25">
      <c r="A15" s="32" t="s">
        <v>11</v>
      </c>
      <c r="B15" s="112">
        <v>4642</v>
      </c>
      <c r="C15" s="112">
        <v>3363731.6606141319</v>
      </c>
      <c r="D15" s="152">
        <v>3542</v>
      </c>
      <c r="E15" s="20"/>
      <c r="F15" s="59" t="s">
        <v>11</v>
      </c>
      <c r="G15" s="79">
        <v>5118</v>
      </c>
      <c r="H15" s="79">
        <v>3895482.8566142255</v>
      </c>
      <c r="I15" s="80">
        <v>3378</v>
      </c>
      <c r="K15" s="8" t="s">
        <v>11</v>
      </c>
      <c r="L15" s="113">
        <v>-9.300508010941777E-2</v>
      </c>
      <c r="M15" s="113">
        <v>-0.13650456581967019</v>
      </c>
      <c r="N15" s="115">
        <v>4.8549437537004136E-2</v>
      </c>
    </row>
    <row r="16" spans="1:18" ht="13.5" thickBot="1" x14ac:dyDescent="0.25">
      <c r="A16" s="33" t="s">
        <v>12</v>
      </c>
      <c r="B16" s="155">
        <v>13603</v>
      </c>
      <c r="C16" s="155">
        <v>14883277.720634105</v>
      </c>
      <c r="D16" s="156">
        <v>7714</v>
      </c>
      <c r="E16" s="20"/>
      <c r="F16" s="60" t="s">
        <v>12</v>
      </c>
      <c r="G16" s="109">
        <v>10361</v>
      </c>
      <c r="H16" s="109">
        <v>9144254.8187716622</v>
      </c>
      <c r="I16" s="110">
        <v>7412</v>
      </c>
      <c r="K16" s="9" t="s">
        <v>12</v>
      </c>
      <c r="L16" s="116">
        <v>0.31290415983013231</v>
      </c>
      <c r="M16" s="116">
        <v>0.62760968669433459</v>
      </c>
      <c r="N16" s="117">
        <v>4.0744738262277425E-2</v>
      </c>
    </row>
    <row r="17" spans="1:18" ht="13.5" thickBot="1" x14ac:dyDescent="0.25">
      <c r="B17" s="164"/>
      <c r="C17" s="164"/>
      <c r="D17" s="164"/>
      <c r="E17" s="20"/>
      <c r="F17" s="63"/>
      <c r="G17" s="64"/>
      <c r="H17" s="64"/>
      <c r="I17" s="64"/>
      <c r="L17" s="106"/>
      <c r="M17" s="106"/>
      <c r="N17" s="106"/>
    </row>
    <row r="18" spans="1:18" ht="13.5" thickBot="1" x14ac:dyDescent="0.25">
      <c r="A18" s="88" t="s">
        <v>13</v>
      </c>
      <c r="B18" s="165">
        <v>13308</v>
      </c>
      <c r="C18" s="165">
        <v>14669934.517378319</v>
      </c>
      <c r="D18" s="165">
        <v>10778</v>
      </c>
      <c r="E18" s="20"/>
      <c r="F18" s="65" t="s">
        <v>13</v>
      </c>
      <c r="G18" s="66">
        <v>12975</v>
      </c>
      <c r="H18" s="66">
        <v>15362342.304851919</v>
      </c>
      <c r="I18" s="67">
        <v>10277</v>
      </c>
      <c r="K18" s="107" t="s">
        <v>13</v>
      </c>
      <c r="L18" s="108">
        <v>2.5664739884392995E-2</v>
      </c>
      <c r="M18" s="108">
        <v>-4.5071758832955777E-2</v>
      </c>
      <c r="N18" s="120">
        <v>4.8749635107521616E-2</v>
      </c>
    </row>
    <row r="19" spans="1:18" ht="13.5" thickBot="1" x14ac:dyDescent="0.25">
      <c r="A19" s="38" t="s">
        <v>14</v>
      </c>
      <c r="B19" s="132">
        <v>795</v>
      </c>
      <c r="C19" s="132">
        <v>1468310.6381655978</v>
      </c>
      <c r="D19" s="133">
        <v>468</v>
      </c>
      <c r="E19" s="20"/>
      <c r="F19" s="68" t="s">
        <v>14</v>
      </c>
      <c r="G19" s="132">
        <v>758</v>
      </c>
      <c r="H19" s="132">
        <v>1321995.8616785074</v>
      </c>
      <c r="I19" s="133">
        <v>415</v>
      </c>
      <c r="K19" s="10" t="s">
        <v>14</v>
      </c>
      <c r="L19" s="137">
        <v>4.8812664907651682E-2</v>
      </c>
      <c r="M19" s="137">
        <v>0.11067718192500076</v>
      </c>
      <c r="N19" s="139">
        <v>0.12771084337349392</v>
      </c>
    </row>
    <row r="20" spans="1:18" ht="13.5" thickBot="1" x14ac:dyDescent="0.25">
      <c r="A20" s="39" t="s">
        <v>15</v>
      </c>
      <c r="B20" s="132">
        <v>607</v>
      </c>
      <c r="C20" s="132">
        <v>528429.52871613263</v>
      </c>
      <c r="D20" s="133">
        <v>525</v>
      </c>
      <c r="E20" s="20"/>
      <c r="F20" s="68" t="s">
        <v>15</v>
      </c>
      <c r="G20" s="132">
        <v>1025</v>
      </c>
      <c r="H20" s="132">
        <v>954786.42307431111</v>
      </c>
      <c r="I20" s="133">
        <v>890</v>
      </c>
      <c r="K20" s="11" t="s">
        <v>15</v>
      </c>
      <c r="L20" s="137">
        <v>-0.40780487804878052</v>
      </c>
      <c r="M20" s="137">
        <v>-0.44654687588178565</v>
      </c>
      <c r="N20" s="139">
        <v>-0.4101123595505618</v>
      </c>
    </row>
    <row r="21" spans="1:18" ht="13.5" thickBot="1" x14ac:dyDescent="0.25">
      <c r="A21" s="40" t="s">
        <v>16</v>
      </c>
      <c r="B21" s="134">
        <v>11906</v>
      </c>
      <c r="C21" s="134">
        <v>12673194.350496588</v>
      </c>
      <c r="D21" s="135">
        <v>9785</v>
      </c>
      <c r="E21" s="20"/>
      <c r="F21" s="69" t="s">
        <v>16</v>
      </c>
      <c r="G21" s="134">
        <v>11192</v>
      </c>
      <c r="H21" s="134">
        <v>13085560.020099102</v>
      </c>
      <c r="I21" s="135">
        <v>8972</v>
      </c>
      <c r="K21" s="12" t="s">
        <v>16</v>
      </c>
      <c r="L21" s="138">
        <v>6.379556826304511E-2</v>
      </c>
      <c r="M21" s="138">
        <v>-3.1513031843431238E-2</v>
      </c>
      <c r="N21" s="140">
        <v>9.0615247436468982E-2</v>
      </c>
    </row>
    <row r="22" spans="1:18" ht="13.5" thickBot="1" x14ac:dyDescent="0.25">
      <c r="B22" s="166"/>
      <c r="C22" s="166"/>
      <c r="D22" s="166"/>
      <c r="E22" s="20"/>
      <c r="F22" s="63"/>
      <c r="G22" s="70"/>
      <c r="H22" s="70"/>
      <c r="I22" s="70"/>
      <c r="L22" s="100"/>
      <c r="M22" s="100"/>
      <c r="N22" s="100"/>
    </row>
    <row r="23" spans="1:18" ht="13.5" thickBot="1" x14ac:dyDescent="0.25">
      <c r="A23" s="90" t="s">
        <v>17</v>
      </c>
      <c r="B23" s="161">
        <v>3992</v>
      </c>
      <c r="C23" s="161">
        <v>5530266.4375982266</v>
      </c>
      <c r="D23" s="161">
        <v>2699</v>
      </c>
      <c r="E23" s="20"/>
      <c r="F23" s="54" t="s">
        <v>17</v>
      </c>
      <c r="G23" s="51">
        <v>4239</v>
      </c>
      <c r="H23" s="51">
        <v>5489623.4244819125</v>
      </c>
      <c r="I23" s="55">
        <v>2728</v>
      </c>
      <c r="K23" s="101" t="s">
        <v>17</v>
      </c>
      <c r="L23" s="99">
        <v>-5.8268459542344941E-2</v>
      </c>
      <c r="M23" s="99">
        <v>7.4036067638190151E-3</v>
      </c>
      <c r="N23" s="99">
        <v>-1.0630498533724331E-2</v>
      </c>
      <c r="O23" s="6"/>
      <c r="P23" s="6"/>
      <c r="Q23" s="6"/>
      <c r="R23" s="6"/>
    </row>
    <row r="24" spans="1:18" ht="13.5" thickBot="1" x14ac:dyDescent="0.25">
      <c r="A24" s="91" t="s">
        <v>18</v>
      </c>
      <c r="B24" s="155">
        <v>3992</v>
      </c>
      <c r="C24" s="155">
        <v>5530266.4375982266</v>
      </c>
      <c r="D24" s="156">
        <v>2699</v>
      </c>
      <c r="E24" s="20"/>
      <c r="F24" s="71" t="s">
        <v>18</v>
      </c>
      <c r="G24" s="61">
        <v>4239</v>
      </c>
      <c r="H24" s="61">
        <v>5489623.4244819125</v>
      </c>
      <c r="I24" s="62">
        <v>2728</v>
      </c>
      <c r="K24" s="13" t="s">
        <v>18</v>
      </c>
      <c r="L24" s="104">
        <v>-5.8268459542344941E-2</v>
      </c>
      <c r="M24" s="104">
        <v>7.4036067638190151E-3</v>
      </c>
      <c r="N24" s="105">
        <v>-1.0630498533724331E-2</v>
      </c>
    </row>
    <row r="25" spans="1:18" ht="13.5" thickBot="1" x14ac:dyDescent="0.25">
      <c r="B25" s="166"/>
      <c r="C25" s="166"/>
      <c r="D25" s="166"/>
      <c r="E25" s="20"/>
      <c r="F25" s="63"/>
      <c r="G25" s="70"/>
      <c r="H25" s="70"/>
      <c r="I25" s="70"/>
      <c r="L25" s="100"/>
      <c r="M25" s="100"/>
      <c r="N25" s="100"/>
    </row>
    <row r="26" spans="1:18" ht="13.5" thickBot="1" x14ac:dyDescent="0.25">
      <c r="A26" s="84" t="s">
        <v>19</v>
      </c>
      <c r="B26" s="161">
        <v>991</v>
      </c>
      <c r="C26" s="161">
        <v>608620.76122030418</v>
      </c>
      <c r="D26" s="161">
        <v>770</v>
      </c>
      <c r="E26" s="20"/>
      <c r="F26" s="50" t="s">
        <v>19</v>
      </c>
      <c r="G26" s="51">
        <v>1677</v>
      </c>
      <c r="H26" s="51">
        <v>859882.19155278208</v>
      </c>
      <c r="I26" s="55">
        <v>1354</v>
      </c>
      <c r="K26" s="98" t="s">
        <v>19</v>
      </c>
      <c r="L26" s="99">
        <v>-0.40906380441264167</v>
      </c>
      <c r="M26" s="99">
        <v>-0.29220448196368387</v>
      </c>
      <c r="N26" s="99">
        <v>-0.43131462333825699</v>
      </c>
      <c r="O26" s="6"/>
      <c r="P26" s="6"/>
      <c r="Q26" s="6"/>
      <c r="R26" s="6"/>
    </row>
    <row r="27" spans="1:18" ht="13.5" thickBot="1" x14ac:dyDescent="0.25">
      <c r="A27" s="92" t="s">
        <v>20</v>
      </c>
      <c r="B27" s="155">
        <v>991</v>
      </c>
      <c r="C27" s="155">
        <v>608620.76122030418</v>
      </c>
      <c r="D27" s="156">
        <v>770</v>
      </c>
      <c r="E27" s="20"/>
      <c r="F27" s="72" t="s">
        <v>20</v>
      </c>
      <c r="G27" s="61">
        <v>1677</v>
      </c>
      <c r="H27" s="61">
        <v>859882.19155278208</v>
      </c>
      <c r="I27" s="62">
        <v>1354</v>
      </c>
      <c r="K27" s="14" t="s">
        <v>20</v>
      </c>
      <c r="L27" s="104">
        <v>-0.40906380441264167</v>
      </c>
      <c r="M27" s="104">
        <v>-0.29220448196368387</v>
      </c>
      <c r="N27" s="105">
        <v>-0.43131462333825699</v>
      </c>
    </row>
    <row r="28" spans="1:18" ht="13.5" thickBot="1" x14ac:dyDescent="0.25">
      <c r="B28" s="162"/>
      <c r="C28" s="162"/>
      <c r="D28" s="162"/>
      <c r="E28" s="20"/>
      <c r="F28" s="63"/>
      <c r="G28" s="122"/>
      <c r="H28" s="122"/>
      <c r="I28" s="122"/>
      <c r="L28" s="100"/>
      <c r="M28" s="100"/>
      <c r="N28" s="100"/>
    </row>
    <row r="29" spans="1:18" ht="13.5" thickBot="1" x14ac:dyDescent="0.25">
      <c r="A29" s="84" t="s">
        <v>21</v>
      </c>
      <c r="B29" s="161">
        <v>4719</v>
      </c>
      <c r="C29" s="161">
        <v>3084555.3890524497</v>
      </c>
      <c r="D29" s="161">
        <v>3296</v>
      </c>
      <c r="E29" s="20"/>
      <c r="F29" s="50" t="s">
        <v>21</v>
      </c>
      <c r="G29" s="51">
        <v>14586</v>
      </c>
      <c r="H29" s="51">
        <v>8007962.9272376839</v>
      </c>
      <c r="I29" s="55">
        <v>11098</v>
      </c>
      <c r="K29" s="98" t="s">
        <v>21</v>
      </c>
      <c r="L29" s="99">
        <v>-0.67647058823529416</v>
      </c>
      <c r="M29" s="99">
        <v>-0.61481397740230859</v>
      </c>
      <c r="N29" s="99">
        <v>-0.70300955127049924</v>
      </c>
      <c r="O29" s="6"/>
      <c r="P29" s="6"/>
      <c r="Q29" s="6"/>
      <c r="R29" s="6"/>
    </row>
    <row r="30" spans="1:18" ht="13.5" thickBot="1" x14ac:dyDescent="0.25">
      <c r="A30" s="93" t="s">
        <v>22</v>
      </c>
      <c r="B30" s="112">
        <v>2324</v>
      </c>
      <c r="C30" s="112">
        <v>1330911.7401512177</v>
      </c>
      <c r="D30" s="152">
        <v>1732</v>
      </c>
      <c r="E30" s="20"/>
      <c r="F30" s="73" t="s">
        <v>22</v>
      </c>
      <c r="G30" s="57">
        <v>6532</v>
      </c>
      <c r="H30" s="57">
        <v>3833156.5207539508</v>
      </c>
      <c r="I30" s="58">
        <v>4880</v>
      </c>
      <c r="K30" s="15" t="s">
        <v>22</v>
      </c>
      <c r="L30" s="102">
        <v>-0.64421310471524795</v>
      </c>
      <c r="M30" s="102">
        <v>-0.65278961791796641</v>
      </c>
      <c r="N30" s="103">
        <v>-0.64508196721311473</v>
      </c>
    </row>
    <row r="31" spans="1:18" ht="13.5" thickBot="1" x14ac:dyDescent="0.25">
      <c r="A31" s="94" t="s">
        <v>23</v>
      </c>
      <c r="B31" s="155">
        <v>2395</v>
      </c>
      <c r="C31" s="155">
        <v>1753643.6489012318</v>
      </c>
      <c r="D31" s="156">
        <v>1564</v>
      </c>
      <c r="E31" s="20"/>
      <c r="F31" s="73" t="s">
        <v>23</v>
      </c>
      <c r="G31" s="74">
        <v>8054</v>
      </c>
      <c r="H31" s="74">
        <v>4174806.4064837336</v>
      </c>
      <c r="I31" s="75">
        <v>6218</v>
      </c>
      <c r="K31" s="16" t="s">
        <v>23</v>
      </c>
      <c r="L31" s="104">
        <v>-0.70263223243109008</v>
      </c>
      <c r="M31" s="104">
        <v>-0.57994611530304385</v>
      </c>
      <c r="N31" s="105">
        <v>-0.74847217754905115</v>
      </c>
    </row>
    <row r="32" spans="1:18" ht="13.5" thickBot="1" x14ac:dyDescent="0.25">
      <c r="B32" s="166"/>
      <c r="C32" s="166"/>
      <c r="D32" s="166"/>
      <c r="E32" s="20"/>
      <c r="F32" s="63"/>
      <c r="G32" s="70"/>
      <c r="H32" s="70"/>
      <c r="I32" s="70"/>
      <c r="L32" s="100"/>
      <c r="M32" s="100"/>
      <c r="N32" s="100"/>
    </row>
    <row r="33" spans="1:18" ht="13.5" thickBot="1" x14ac:dyDescent="0.25">
      <c r="A33" s="90" t="s">
        <v>24</v>
      </c>
      <c r="B33" s="161">
        <v>9495</v>
      </c>
      <c r="C33" s="161">
        <v>8198290.6727040736</v>
      </c>
      <c r="D33" s="161">
        <v>6898</v>
      </c>
      <c r="E33" s="20"/>
      <c r="F33" s="54" t="s">
        <v>24</v>
      </c>
      <c r="G33" s="51">
        <v>10296</v>
      </c>
      <c r="H33" s="51">
        <v>7872690.935999996</v>
      </c>
      <c r="I33" s="55">
        <v>8031</v>
      </c>
      <c r="K33" s="101" t="s">
        <v>24</v>
      </c>
      <c r="L33" s="99">
        <v>-7.7797202797202814E-2</v>
      </c>
      <c r="M33" s="99">
        <v>4.1358125112620048E-2</v>
      </c>
      <c r="N33" s="99">
        <v>-0.14107832150417132</v>
      </c>
      <c r="O33" s="6"/>
      <c r="P33" s="6"/>
      <c r="Q33" s="6"/>
      <c r="R33" s="6"/>
    </row>
    <row r="34" spans="1:18" ht="13.5" thickBot="1" x14ac:dyDescent="0.25">
      <c r="A34" s="91" t="s">
        <v>25</v>
      </c>
      <c r="B34" s="155">
        <v>9495</v>
      </c>
      <c r="C34" s="155">
        <v>8198290.6727040736</v>
      </c>
      <c r="D34" s="156">
        <v>6898</v>
      </c>
      <c r="E34" s="20"/>
      <c r="F34" s="71" t="s">
        <v>25</v>
      </c>
      <c r="G34" s="61">
        <v>10296</v>
      </c>
      <c r="H34" s="61">
        <v>7872690.935999996</v>
      </c>
      <c r="I34" s="62">
        <v>8031</v>
      </c>
      <c r="K34" s="13" t="s">
        <v>25</v>
      </c>
      <c r="L34" s="104">
        <v>-7.7797202797202814E-2</v>
      </c>
      <c r="M34" s="104">
        <v>4.1358125112620048E-2</v>
      </c>
      <c r="N34" s="105">
        <v>-0.14107832150417132</v>
      </c>
    </row>
    <row r="35" spans="1:18" ht="13.5" thickBot="1" x14ac:dyDescent="0.25">
      <c r="B35" s="111"/>
      <c r="C35" s="111"/>
      <c r="D35" s="111"/>
      <c r="E35" s="20"/>
      <c r="F35" s="63"/>
      <c r="G35" s="122"/>
      <c r="H35" s="122"/>
      <c r="I35" s="122"/>
      <c r="L35" s="100"/>
      <c r="M35" s="100"/>
      <c r="N35" s="100"/>
    </row>
    <row r="36" spans="1:18" ht="13.5" thickBot="1" x14ac:dyDescent="0.25">
      <c r="A36" s="84" t="s">
        <v>26</v>
      </c>
      <c r="B36" s="85">
        <v>25385</v>
      </c>
      <c r="C36" s="85">
        <v>20089698.632719561</v>
      </c>
      <c r="D36" s="85">
        <v>17749</v>
      </c>
      <c r="E36" s="20"/>
      <c r="F36" s="50" t="s">
        <v>26</v>
      </c>
      <c r="G36" s="51">
        <v>16731</v>
      </c>
      <c r="H36" s="51">
        <v>18016426.425046526</v>
      </c>
      <c r="I36" s="55">
        <v>11888</v>
      </c>
      <c r="K36" s="98" t="s">
        <v>26</v>
      </c>
      <c r="L36" s="99">
        <v>0.5172434403203634</v>
      </c>
      <c r="M36" s="99">
        <v>0.11507677264958405</v>
      </c>
      <c r="N36" s="114">
        <v>0.49301816958277245</v>
      </c>
    </row>
    <row r="37" spans="1:18" ht="13.5" thickBot="1" x14ac:dyDescent="0.25">
      <c r="A37" s="38" t="s">
        <v>27</v>
      </c>
      <c r="B37" s="34">
        <v>1204</v>
      </c>
      <c r="C37" s="34">
        <v>1182335.3633925058</v>
      </c>
      <c r="D37" s="34">
        <v>797</v>
      </c>
      <c r="E37" s="20"/>
      <c r="F37" s="73" t="s">
        <v>27</v>
      </c>
      <c r="G37" s="112">
        <v>1033</v>
      </c>
      <c r="H37" s="112">
        <v>1171228.065701894</v>
      </c>
      <c r="I37" s="112">
        <v>741</v>
      </c>
      <c r="K37" s="10" t="s">
        <v>27</v>
      </c>
      <c r="L37" s="102">
        <v>0.16553727008712493</v>
      </c>
      <c r="M37" s="102">
        <v>9.4834627139466221E-3</v>
      </c>
      <c r="N37" s="103">
        <v>7.5573549257759831E-2</v>
      </c>
    </row>
    <row r="38" spans="1:18" ht="13.5" thickBot="1" x14ac:dyDescent="0.25">
      <c r="A38" s="39" t="s">
        <v>28</v>
      </c>
      <c r="B38" s="34">
        <v>1869</v>
      </c>
      <c r="C38" s="34">
        <v>2534417.4519555364</v>
      </c>
      <c r="D38" s="34">
        <v>992</v>
      </c>
      <c r="E38" s="20"/>
      <c r="F38" s="68" t="s">
        <v>28</v>
      </c>
      <c r="G38" s="112">
        <v>1486</v>
      </c>
      <c r="H38" s="112">
        <v>2098716.577007398</v>
      </c>
      <c r="I38" s="112">
        <v>738</v>
      </c>
      <c r="K38" s="11" t="s">
        <v>28</v>
      </c>
      <c r="L38" s="113">
        <v>0.25773889636608338</v>
      </c>
      <c r="M38" s="113">
        <v>0.20760348477802237</v>
      </c>
      <c r="N38" s="115">
        <v>0.34417344173441733</v>
      </c>
    </row>
    <row r="39" spans="1:18" ht="13.5" thickBot="1" x14ac:dyDescent="0.25">
      <c r="A39" s="39" t="s">
        <v>29</v>
      </c>
      <c r="B39" s="34">
        <v>1793</v>
      </c>
      <c r="C39" s="34">
        <v>1536904.1364343422</v>
      </c>
      <c r="D39" s="34">
        <v>1411</v>
      </c>
      <c r="E39" s="20"/>
      <c r="F39" s="68" t="s">
        <v>29</v>
      </c>
      <c r="G39" s="112">
        <v>1243</v>
      </c>
      <c r="H39" s="112">
        <v>1387484.4829237438</v>
      </c>
      <c r="I39" s="112">
        <v>882</v>
      </c>
      <c r="K39" s="11" t="s">
        <v>29</v>
      </c>
      <c r="L39" s="113">
        <v>0.44247787610619471</v>
      </c>
      <c r="M39" s="113">
        <v>0.10769104472846958</v>
      </c>
      <c r="N39" s="115">
        <v>0.59977324263038545</v>
      </c>
    </row>
    <row r="40" spans="1:18" ht="13.5" thickBot="1" x14ac:dyDescent="0.25">
      <c r="A40" s="39" t="s">
        <v>30</v>
      </c>
      <c r="B40" s="34">
        <v>11264</v>
      </c>
      <c r="C40" s="34">
        <v>8215582.7394215502</v>
      </c>
      <c r="D40" s="34">
        <v>8775</v>
      </c>
      <c r="E40" s="20"/>
      <c r="F40" s="68" t="s">
        <v>30</v>
      </c>
      <c r="G40" s="112">
        <v>6940</v>
      </c>
      <c r="H40" s="112">
        <v>7612799.394181327</v>
      </c>
      <c r="I40" s="112">
        <v>5701</v>
      </c>
      <c r="K40" s="11" t="s">
        <v>30</v>
      </c>
      <c r="L40" s="113">
        <v>0.62305475504322771</v>
      </c>
      <c r="M40" s="113">
        <v>7.9180248162186828E-2</v>
      </c>
      <c r="N40" s="115">
        <v>0.53920364848272229</v>
      </c>
    </row>
    <row r="41" spans="1:18" ht="13.5" thickBot="1" x14ac:dyDescent="0.25">
      <c r="A41" s="40" t="s">
        <v>31</v>
      </c>
      <c r="B41" s="34">
        <v>9255</v>
      </c>
      <c r="C41" s="34">
        <v>6620458.9415156255</v>
      </c>
      <c r="D41" s="34">
        <v>5774</v>
      </c>
      <c r="E41" s="20"/>
      <c r="F41" s="69" t="s">
        <v>31</v>
      </c>
      <c r="G41" s="112">
        <v>6029</v>
      </c>
      <c r="H41" s="112">
        <v>5746197.9052321641</v>
      </c>
      <c r="I41" s="112">
        <v>3826</v>
      </c>
      <c r="K41" s="12" t="s">
        <v>31</v>
      </c>
      <c r="L41" s="118">
        <v>0.53508044451816228</v>
      </c>
      <c r="M41" s="118">
        <v>0.15214600170443293</v>
      </c>
      <c r="N41" s="119">
        <v>0.50914793518034496</v>
      </c>
    </row>
    <row r="42" spans="1:18" ht="13.5" thickBot="1" x14ac:dyDescent="0.25">
      <c r="B42" s="37"/>
      <c r="C42" s="37"/>
      <c r="D42" s="37"/>
      <c r="E42" s="20"/>
      <c r="F42" s="63"/>
      <c r="G42" s="70"/>
      <c r="H42" s="70"/>
      <c r="I42" s="70"/>
      <c r="L42" s="100"/>
      <c r="M42" s="100"/>
      <c r="N42" s="100"/>
    </row>
    <row r="43" spans="1:18" ht="13.5" thickBot="1" x14ac:dyDescent="0.25">
      <c r="A43" s="84" t="s">
        <v>32</v>
      </c>
      <c r="B43" s="85">
        <v>18882</v>
      </c>
      <c r="C43" s="85">
        <v>17184809.318373412</v>
      </c>
      <c r="D43" s="85">
        <v>14804</v>
      </c>
      <c r="E43" s="20"/>
      <c r="F43" s="50" t="s">
        <v>32</v>
      </c>
      <c r="G43" s="51">
        <v>20689</v>
      </c>
      <c r="H43" s="51">
        <v>19346704.269822888</v>
      </c>
      <c r="I43" s="55">
        <v>16700</v>
      </c>
      <c r="K43" s="98" t="s">
        <v>32</v>
      </c>
      <c r="L43" s="99">
        <v>-8.7341099134805922E-2</v>
      </c>
      <c r="M43" s="99">
        <v>-0.11174486989092058</v>
      </c>
      <c r="N43" s="99">
        <v>-0.11353293413173648</v>
      </c>
    </row>
    <row r="44" spans="1:18" ht="13.5" thickBot="1" x14ac:dyDescent="0.25">
      <c r="A44" s="38" t="s">
        <v>33</v>
      </c>
      <c r="B44" s="128">
        <v>556</v>
      </c>
      <c r="C44" s="128">
        <v>220515.31343847365</v>
      </c>
      <c r="D44" s="129">
        <v>520</v>
      </c>
      <c r="E44" s="20"/>
      <c r="F44" s="76" t="s">
        <v>33</v>
      </c>
      <c r="G44" s="142">
        <v>884</v>
      </c>
      <c r="H44" s="142">
        <v>594033.11570109241</v>
      </c>
      <c r="I44" s="143">
        <v>748</v>
      </c>
      <c r="K44" s="10" t="s">
        <v>33</v>
      </c>
      <c r="L44" s="153">
        <v>-0.37104072398190047</v>
      </c>
      <c r="M44" s="153">
        <v>-0.62878279407333026</v>
      </c>
      <c r="N44" s="154">
        <v>-0.30481283422459893</v>
      </c>
    </row>
    <row r="45" spans="1:18" ht="13.5" thickBot="1" x14ac:dyDescent="0.25">
      <c r="A45" s="39" t="s">
        <v>34</v>
      </c>
      <c r="B45" s="128">
        <v>2620</v>
      </c>
      <c r="C45" s="128">
        <v>3156541.1692208517</v>
      </c>
      <c r="D45" s="129">
        <v>2025</v>
      </c>
      <c r="E45" s="20"/>
      <c r="F45" s="77" t="s">
        <v>34</v>
      </c>
      <c r="G45" s="142">
        <v>2958</v>
      </c>
      <c r="H45" s="142">
        <v>3604015.4864733382</v>
      </c>
      <c r="I45" s="143">
        <v>2341</v>
      </c>
      <c r="K45" s="11" t="s">
        <v>34</v>
      </c>
      <c r="L45" s="137">
        <v>-0.11426639621365786</v>
      </c>
      <c r="M45" s="137">
        <v>-0.12415993186820529</v>
      </c>
      <c r="N45" s="139">
        <v>-0.13498504912430587</v>
      </c>
    </row>
    <row r="46" spans="1:18" ht="13.5" thickBot="1" x14ac:dyDescent="0.25">
      <c r="A46" s="39" t="s">
        <v>35</v>
      </c>
      <c r="B46" s="128">
        <v>1541</v>
      </c>
      <c r="C46" s="128">
        <v>1066206.6304201877</v>
      </c>
      <c r="D46" s="129">
        <v>961</v>
      </c>
      <c r="E46" s="20"/>
      <c r="F46" s="77" t="s">
        <v>35</v>
      </c>
      <c r="G46" s="142">
        <v>1234</v>
      </c>
      <c r="H46" s="142">
        <v>974979.10456033947</v>
      </c>
      <c r="I46" s="143">
        <v>920</v>
      </c>
      <c r="K46" s="11" t="s">
        <v>35</v>
      </c>
      <c r="L46" s="137">
        <v>0.24878444084278772</v>
      </c>
      <c r="M46" s="137">
        <v>9.3568698480965606E-2</v>
      </c>
      <c r="N46" s="139">
        <v>4.4565217391304257E-2</v>
      </c>
    </row>
    <row r="47" spans="1:18" ht="13.5" thickBot="1" x14ac:dyDescent="0.25">
      <c r="A47" s="39" t="s">
        <v>36</v>
      </c>
      <c r="B47" s="128">
        <v>3847</v>
      </c>
      <c r="C47" s="128">
        <v>3680864.4396074209</v>
      </c>
      <c r="D47" s="129">
        <v>3313</v>
      </c>
      <c r="E47" s="20"/>
      <c r="F47" s="77" t="s">
        <v>36</v>
      </c>
      <c r="G47" s="142">
        <v>4907</v>
      </c>
      <c r="H47" s="142">
        <v>4776808.6297999276</v>
      </c>
      <c r="I47" s="143">
        <v>4316</v>
      </c>
      <c r="K47" s="11" t="s">
        <v>36</v>
      </c>
      <c r="L47" s="137">
        <v>-0.21601793356429588</v>
      </c>
      <c r="M47" s="137">
        <v>-0.22943020646787127</v>
      </c>
      <c r="N47" s="139">
        <v>-0.23239110287303055</v>
      </c>
    </row>
    <row r="48" spans="1:18" ht="13.5" thickBot="1" x14ac:dyDescent="0.25">
      <c r="A48" s="39" t="s">
        <v>37</v>
      </c>
      <c r="B48" s="128">
        <v>1811</v>
      </c>
      <c r="C48" s="128">
        <v>1972992.360339694</v>
      </c>
      <c r="D48" s="129">
        <v>959</v>
      </c>
      <c r="E48" s="20"/>
      <c r="F48" s="77" t="s">
        <v>37</v>
      </c>
      <c r="G48" s="142">
        <v>1519</v>
      </c>
      <c r="H48" s="142">
        <v>1556624.0888037637</v>
      </c>
      <c r="I48" s="143">
        <v>893</v>
      </c>
      <c r="K48" s="11" t="s">
        <v>37</v>
      </c>
      <c r="L48" s="137">
        <v>0.19223173140223837</v>
      </c>
      <c r="M48" s="137">
        <v>0.26748158051177362</v>
      </c>
      <c r="N48" s="139">
        <v>7.3908174692049355E-2</v>
      </c>
    </row>
    <row r="49" spans="1:20" ht="13.5" thickBot="1" x14ac:dyDescent="0.25">
      <c r="A49" s="39" t="s">
        <v>38</v>
      </c>
      <c r="B49" s="128">
        <v>2221</v>
      </c>
      <c r="C49" s="128">
        <v>1561220.067146031</v>
      </c>
      <c r="D49" s="129">
        <v>2004</v>
      </c>
      <c r="E49" s="20"/>
      <c r="F49" s="77" t="s">
        <v>38</v>
      </c>
      <c r="G49" s="142">
        <v>2199</v>
      </c>
      <c r="H49" s="142">
        <v>1513799.1775198283</v>
      </c>
      <c r="I49" s="143">
        <v>1901</v>
      </c>
      <c r="K49" s="11" t="s">
        <v>38</v>
      </c>
      <c r="L49" s="137">
        <v>1.0004547521600626E-2</v>
      </c>
      <c r="M49" s="137">
        <v>3.1325746724143233E-2</v>
      </c>
      <c r="N49" s="139">
        <v>5.4182009468700665E-2</v>
      </c>
    </row>
    <row r="50" spans="1:20" ht="13.5" thickBot="1" x14ac:dyDescent="0.25">
      <c r="A50" s="39" t="s">
        <v>39</v>
      </c>
      <c r="B50" s="128">
        <v>743</v>
      </c>
      <c r="C50" s="128">
        <v>970166.23137913912</v>
      </c>
      <c r="D50" s="129">
        <v>548</v>
      </c>
      <c r="E50" s="20"/>
      <c r="F50" s="77" t="s">
        <v>39</v>
      </c>
      <c r="G50" s="142">
        <v>628</v>
      </c>
      <c r="H50" s="142">
        <v>1001182.0278185793</v>
      </c>
      <c r="I50" s="143">
        <v>430</v>
      </c>
      <c r="K50" s="11" t="s">
        <v>39</v>
      </c>
      <c r="L50" s="137">
        <v>0.18312101910828016</v>
      </c>
      <c r="M50" s="137">
        <v>-3.097917818902407E-2</v>
      </c>
      <c r="N50" s="139">
        <v>0.27441860465116275</v>
      </c>
    </row>
    <row r="51" spans="1:20" ht="13.5" thickBot="1" x14ac:dyDescent="0.25">
      <c r="A51" s="39" t="s">
        <v>40</v>
      </c>
      <c r="B51" s="128">
        <v>4491</v>
      </c>
      <c r="C51" s="128">
        <v>3700702.5929448553</v>
      </c>
      <c r="D51" s="129">
        <v>3668</v>
      </c>
      <c r="E51" s="20"/>
      <c r="F51" s="77" t="s">
        <v>40</v>
      </c>
      <c r="G51" s="142">
        <v>5320</v>
      </c>
      <c r="H51" s="142">
        <v>4438061.1487900922</v>
      </c>
      <c r="I51" s="143">
        <v>4291</v>
      </c>
      <c r="K51" s="11" t="s">
        <v>40</v>
      </c>
      <c r="L51" s="137">
        <v>-0.15582706766917298</v>
      </c>
      <c r="M51" s="137">
        <v>-0.16614429840522948</v>
      </c>
      <c r="N51" s="139">
        <v>-0.14518760195758562</v>
      </c>
    </row>
    <row r="52" spans="1:20" ht="13.5" thickBot="1" x14ac:dyDescent="0.25">
      <c r="A52" s="40" t="s">
        <v>41</v>
      </c>
      <c r="B52" s="130">
        <v>1052</v>
      </c>
      <c r="C52" s="130">
        <v>855600.51387675968</v>
      </c>
      <c r="D52" s="131">
        <v>806</v>
      </c>
      <c r="E52" s="20"/>
      <c r="F52" s="78" t="s">
        <v>41</v>
      </c>
      <c r="G52" s="144">
        <v>1040</v>
      </c>
      <c r="H52" s="144">
        <v>887201.49035592587</v>
      </c>
      <c r="I52" s="145">
        <v>860</v>
      </c>
      <c r="K52" s="12" t="s">
        <v>41</v>
      </c>
      <c r="L52" s="138">
        <v>1.1538461538461497E-2</v>
      </c>
      <c r="M52" s="138">
        <v>-3.5618714376244531E-2</v>
      </c>
      <c r="N52" s="140">
        <v>-6.2790697674418583E-2</v>
      </c>
    </row>
    <row r="53" spans="1:20" ht="13.5" thickBot="1" x14ac:dyDescent="0.25">
      <c r="B53" s="111"/>
      <c r="C53" s="111"/>
      <c r="D53" s="111"/>
      <c r="E53" s="20"/>
      <c r="F53" s="63"/>
      <c r="G53" s="141"/>
      <c r="H53" s="141"/>
      <c r="I53" s="141"/>
      <c r="L53" s="100"/>
      <c r="M53" s="100"/>
      <c r="N53" s="100"/>
    </row>
    <row r="54" spans="1:20" ht="13.5" thickBot="1" x14ac:dyDescent="0.25">
      <c r="A54" s="84" t="s">
        <v>42</v>
      </c>
      <c r="B54" s="85">
        <v>54201</v>
      </c>
      <c r="C54" s="85">
        <v>67373812.946229041</v>
      </c>
      <c r="D54" s="85">
        <v>35970</v>
      </c>
      <c r="E54" s="20"/>
      <c r="F54" s="50" t="s">
        <v>42</v>
      </c>
      <c r="G54" s="51">
        <v>60508</v>
      </c>
      <c r="H54" s="51">
        <v>70590725.570740759</v>
      </c>
      <c r="I54" s="55">
        <v>44254</v>
      </c>
      <c r="K54" s="98" t="s">
        <v>42</v>
      </c>
      <c r="L54" s="99">
        <v>-0.10423415085608512</v>
      </c>
      <c r="M54" s="99">
        <v>-4.5571321140309928E-2</v>
      </c>
      <c r="N54" s="99">
        <v>-0.18719211822660098</v>
      </c>
      <c r="O54" s="6"/>
      <c r="P54" s="6"/>
      <c r="Q54" s="6"/>
      <c r="R54" s="6"/>
      <c r="S54" s="6"/>
      <c r="T54" s="6"/>
    </row>
    <row r="55" spans="1:20" ht="13.5" thickBot="1" x14ac:dyDescent="0.25">
      <c r="A55" s="38" t="s">
        <v>43</v>
      </c>
      <c r="B55" s="30">
        <v>42013</v>
      </c>
      <c r="C55" s="30">
        <v>53858648.177009739</v>
      </c>
      <c r="D55" s="31">
        <v>27428</v>
      </c>
      <c r="E55" s="20"/>
      <c r="F55" s="73" t="s">
        <v>43</v>
      </c>
      <c r="G55" s="57">
        <v>48996</v>
      </c>
      <c r="H55" s="57">
        <v>57558059.237441443</v>
      </c>
      <c r="I55" s="58">
        <v>35646</v>
      </c>
      <c r="K55" s="10" t="s">
        <v>43</v>
      </c>
      <c r="L55" s="102">
        <v>-0.14252183851742994</v>
      </c>
      <c r="M55" s="102">
        <v>-6.4272685866121781E-2</v>
      </c>
      <c r="N55" s="103">
        <v>-0.2305448016607754</v>
      </c>
      <c r="R55" s="6"/>
      <c r="S55" s="6"/>
      <c r="T55" s="6"/>
    </row>
    <row r="56" spans="1:20" ht="13.5" thickBot="1" x14ac:dyDescent="0.25">
      <c r="A56" s="39" t="s">
        <v>44</v>
      </c>
      <c r="B56" s="30">
        <v>3474</v>
      </c>
      <c r="C56" s="30">
        <v>3286106.2219473799</v>
      </c>
      <c r="D56" s="31">
        <v>2805</v>
      </c>
      <c r="E56" s="20"/>
      <c r="F56" s="68" t="s">
        <v>44</v>
      </c>
      <c r="G56" s="79">
        <v>3511</v>
      </c>
      <c r="H56" s="79">
        <v>3476175.6337740216</v>
      </c>
      <c r="I56" s="80">
        <v>2952</v>
      </c>
      <c r="K56" s="11" t="s">
        <v>44</v>
      </c>
      <c r="L56" s="102">
        <v>-1.0538308174309341E-2</v>
      </c>
      <c r="M56" s="102">
        <v>-5.4677735491830415E-2</v>
      </c>
      <c r="N56" s="103">
        <v>-4.9796747967479682E-2</v>
      </c>
      <c r="R56" s="6"/>
      <c r="S56" s="6"/>
      <c r="T56" s="6"/>
    </row>
    <row r="57" spans="1:20" ht="13.5" thickBot="1" x14ac:dyDescent="0.25">
      <c r="A57" s="39" t="s">
        <v>45</v>
      </c>
      <c r="B57" s="30">
        <v>1788</v>
      </c>
      <c r="C57" s="30">
        <v>2201293.7012630366</v>
      </c>
      <c r="D57" s="31">
        <v>935</v>
      </c>
      <c r="E57" s="20"/>
      <c r="F57" s="68" t="s">
        <v>45</v>
      </c>
      <c r="G57" s="79">
        <v>1797</v>
      </c>
      <c r="H57" s="79">
        <v>2351577.9883828177</v>
      </c>
      <c r="I57" s="80">
        <v>983</v>
      </c>
      <c r="K57" s="11" t="s">
        <v>45</v>
      </c>
      <c r="L57" s="102">
        <v>-5.008347245408995E-3</v>
      </c>
      <c r="M57" s="102">
        <v>-6.3907847352803193E-2</v>
      </c>
      <c r="N57" s="103">
        <v>-4.8830111902339768E-2</v>
      </c>
      <c r="R57" s="6"/>
      <c r="S57" s="6"/>
      <c r="T57" s="6"/>
    </row>
    <row r="58" spans="1:20" ht="13.5" thickBot="1" x14ac:dyDescent="0.25">
      <c r="A58" s="40" t="s">
        <v>46</v>
      </c>
      <c r="B58" s="34">
        <v>6926</v>
      </c>
      <c r="C58" s="34">
        <v>8027764.8460088884</v>
      </c>
      <c r="D58" s="35">
        <v>4802</v>
      </c>
      <c r="E58" s="20"/>
      <c r="F58" s="69" t="s">
        <v>46</v>
      </c>
      <c r="G58" s="74">
        <v>6204</v>
      </c>
      <c r="H58" s="74">
        <v>7204912.7111424822</v>
      </c>
      <c r="I58" s="75">
        <v>4673</v>
      </c>
      <c r="K58" s="12" t="s">
        <v>46</v>
      </c>
      <c r="L58" s="104">
        <v>0.11637653127014835</v>
      </c>
      <c r="M58" s="104">
        <v>0.11420709283456776</v>
      </c>
      <c r="N58" s="105">
        <v>2.7605392681361085E-2</v>
      </c>
    </row>
    <row r="59" spans="1:20" ht="13.5" thickBot="1" x14ac:dyDescent="0.25">
      <c r="B59" s="111"/>
      <c r="C59" s="111"/>
      <c r="D59" s="111"/>
      <c r="E59" s="20"/>
      <c r="F59" s="63"/>
      <c r="G59" s="122"/>
      <c r="H59" s="122"/>
      <c r="I59" s="122"/>
      <c r="L59" s="100"/>
      <c r="M59" s="100"/>
      <c r="N59" s="100"/>
    </row>
    <row r="60" spans="1:20" ht="13.5" thickBot="1" x14ac:dyDescent="0.25">
      <c r="A60" s="84" t="s">
        <v>47</v>
      </c>
      <c r="B60" s="85">
        <v>35550</v>
      </c>
      <c r="C60" s="85">
        <v>26277173.603360645</v>
      </c>
      <c r="D60" s="85">
        <v>27605</v>
      </c>
      <c r="E60" s="20"/>
      <c r="F60" s="50" t="s">
        <v>47</v>
      </c>
      <c r="G60" s="51">
        <v>29239</v>
      </c>
      <c r="H60" s="51">
        <v>22821645.998825192</v>
      </c>
      <c r="I60" s="55">
        <v>22164</v>
      </c>
      <c r="K60" s="98" t="s">
        <v>47</v>
      </c>
      <c r="L60" s="99">
        <v>0.21584185505660258</v>
      </c>
      <c r="M60" s="99">
        <v>0.15141447749708048</v>
      </c>
      <c r="N60" s="99">
        <v>0.24548817902905617</v>
      </c>
      <c r="O60" s="6"/>
      <c r="P60" s="6"/>
      <c r="Q60" s="6"/>
      <c r="R60" s="6"/>
    </row>
    <row r="61" spans="1:20" ht="13.5" thickBot="1" x14ac:dyDescent="0.25">
      <c r="A61" s="38" t="s">
        <v>48</v>
      </c>
      <c r="B61" s="30">
        <v>4713</v>
      </c>
      <c r="C61" s="30">
        <v>3448116.3332203263</v>
      </c>
      <c r="D61" s="31">
        <v>3426</v>
      </c>
      <c r="E61" s="20"/>
      <c r="F61" s="73" t="s">
        <v>48</v>
      </c>
      <c r="G61" s="57">
        <v>5175</v>
      </c>
      <c r="H61" s="57">
        <v>3500170.6218232024</v>
      </c>
      <c r="I61" s="58">
        <v>3943</v>
      </c>
      <c r="K61" s="10" t="s">
        <v>48</v>
      </c>
      <c r="L61" s="102">
        <v>-8.927536231884059E-2</v>
      </c>
      <c r="M61" s="102">
        <v>-1.4871928893501085E-2</v>
      </c>
      <c r="N61" s="103">
        <v>-0.1311184377377631</v>
      </c>
    </row>
    <row r="62" spans="1:20" ht="13.5" thickBot="1" x14ac:dyDescent="0.25">
      <c r="A62" s="39" t="s">
        <v>49</v>
      </c>
      <c r="B62" s="30">
        <v>4216</v>
      </c>
      <c r="C62" s="30">
        <v>5398009.1099137282</v>
      </c>
      <c r="D62" s="31">
        <v>1623</v>
      </c>
      <c r="E62" s="20"/>
      <c r="F62" s="68" t="s">
        <v>49</v>
      </c>
      <c r="G62" s="79">
        <v>2708</v>
      </c>
      <c r="H62" s="79">
        <v>3214551.0090687904</v>
      </c>
      <c r="I62" s="80">
        <v>1261</v>
      </c>
      <c r="K62" s="11" t="s">
        <v>49</v>
      </c>
      <c r="L62" s="102">
        <v>0.55686853766617439</v>
      </c>
      <c r="M62" s="102">
        <v>0.67924201379447213</v>
      </c>
      <c r="N62" s="103">
        <v>0.28707375099127685</v>
      </c>
    </row>
    <row r="63" spans="1:20" ht="13.5" thickBot="1" x14ac:dyDescent="0.25">
      <c r="A63" s="40" t="s">
        <v>50</v>
      </c>
      <c r="B63" s="34">
        <v>26621</v>
      </c>
      <c r="C63" s="34">
        <v>17431048.160226591</v>
      </c>
      <c r="D63" s="35">
        <v>22556</v>
      </c>
      <c r="E63" s="20"/>
      <c r="F63" s="69" t="s">
        <v>50</v>
      </c>
      <c r="G63" s="74">
        <v>21356</v>
      </c>
      <c r="H63" s="74">
        <v>16106924.367933201</v>
      </c>
      <c r="I63" s="75">
        <v>16960</v>
      </c>
      <c r="K63" s="12" t="s">
        <v>50</v>
      </c>
      <c r="L63" s="104">
        <v>0.24653493163513773</v>
      </c>
      <c r="M63" s="104">
        <v>8.2208357228618301E-2</v>
      </c>
      <c r="N63" s="105">
        <v>0.32995283018867916</v>
      </c>
    </row>
    <row r="64" spans="1:20" ht="13.5" thickBot="1" x14ac:dyDescent="0.25">
      <c r="B64" s="111"/>
      <c r="C64" s="111"/>
      <c r="D64" s="111"/>
      <c r="E64" s="20"/>
      <c r="F64" s="63"/>
      <c r="G64" s="111"/>
      <c r="H64" s="111"/>
      <c r="I64" s="111"/>
      <c r="L64" s="100"/>
      <c r="M64" s="100"/>
      <c r="N64" s="100"/>
    </row>
    <row r="65" spans="1:18" ht="13.5" thickBot="1" x14ac:dyDescent="0.25">
      <c r="A65" s="84" t="s">
        <v>51</v>
      </c>
      <c r="B65" s="85">
        <v>3053</v>
      </c>
      <c r="C65" s="85">
        <v>3640781.9842277304</v>
      </c>
      <c r="D65" s="85">
        <v>1604</v>
      </c>
      <c r="E65" s="20"/>
      <c r="F65" s="50" t="s">
        <v>51</v>
      </c>
      <c r="G65" s="51">
        <v>1830</v>
      </c>
      <c r="H65" s="51">
        <v>2060643.5456063373</v>
      </c>
      <c r="I65" s="55">
        <v>1128</v>
      </c>
      <c r="K65" s="98" t="s">
        <v>51</v>
      </c>
      <c r="L65" s="99">
        <v>0.6683060109289618</v>
      </c>
      <c r="M65" s="99">
        <v>0.76681793995401715</v>
      </c>
      <c r="N65" s="99">
        <v>0.42198581560283688</v>
      </c>
      <c r="O65" s="6"/>
      <c r="P65" s="6"/>
      <c r="Q65" s="6"/>
      <c r="R65" s="6"/>
    </row>
    <row r="66" spans="1:18" ht="13.5" thickBot="1" x14ac:dyDescent="0.25">
      <c r="A66" s="38" t="s">
        <v>52</v>
      </c>
      <c r="B66" s="30">
        <v>2297</v>
      </c>
      <c r="C66" s="30">
        <v>2688615.1770334952</v>
      </c>
      <c r="D66" s="31">
        <v>973</v>
      </c>
      <c r="E66" s="20"/>
      <c r="F66" s="73" t="s">
        <v>52</v>
      </c>
      <c r="G66" s="57">
        <v>1079</v>
      </c>
      <c r="H66" s="57">
        <v>1264826.6110497308</v>
      </c>
      <c r="I66" s="58">
        <v>529</v>
      </c>
      <c r="K66" s="10" t="s">
        <v>52</v>
      </c>
      <c r="L66" s="102">
        <v>1.1288229842446711</v>
      </c>
      <c r="M66" s="102">
        <v>1.1256788507968731</v>
      </c>
      <c r="N66" s="103">
        <v>0.83931947069943291</v>
      </c>
    </row>
    <row r="67" spans="1:18" ht="13.5" thickBot="1" x14ac:dyDescent="0.25">
      <c r="A67" s="40" t="s">
        <v>53</v>
      </c>
      <c r="B67" s="34">
        <v>756</v>
      </c>
      <c r="C67" s="34">
        <v>952166.80719423527</v>
      </c>
      <c r="D67" s="35">
        <v>631</v>
      </c>
      <c r="E67" s="20"/>
      <c r="F67" s="69" t="s">
        <v>53</v>
      </c>
      <c r="G67" s="74">
        <v>751</v>
      </c>
      <c r="H67" s="74">
        <v>795816.93455660646</v>
      </c>
      <c r="I67" s="75">
        <v>599</v>
      </c>
      <c r="K67" s="12" t="s">
        <v>53</v>
      </c>
      <c r="L67" s="104">
        <v>6.6577896138482195E-3</v>
      </c>
      <c r="M67" s="104">
        <v>0.19646462125707331</v>
      </c>
      <c r="N67" s="105">
        <v>5.3422370617696169E-2</v>
      </c>
    </row>
    <row r="68" spans="1:18" ht="13.5" thickBot="1" x14ac:dyDescent="0.25">
      <c r="B68" s="111"/>
      <c r="C68" s="111"/>
      <c r="D68" s="111"/>
      <c r="E68" s="20"/>
      <c r="F68" s="63"/>
      <c r="G68" s="111"/>
      <c r="H68" s="111"/>
      <c r="I68" s="111"/>
      <c r="L68" s="100"/>
      <c r="M68" s="100"/>
      <c r="N68" s="100"/>
    </row>
    <row r="69" spans="1:18" ht="13.5" thickBot="1" x14ac:dyDescent="0.25">
      <c r="A69" s="84" t="s">
        <v>54</v>
      </c>
      <c r="B69" s="85">
        <v>14214</v>
      </c>
      <c r="C69" s="85">
        <v>11700812.284961551</v>
      </c>
      <c r="D69" s="85">
        <v>11788</v>
      </c>
      <c r="E69" s="20"/>
      <c r="F69" s="50" t="s">
        <v>54</v>
      </c>
      <c r="G69" s="51">
        <v>17287</v>
      </c>
      <c r="H69" s="51">
        <v>15454049.854343431</v>
      </c>
      <c r="I69" s="55">
        <v>14851</v>
      </c>
      <c r="K69" s="98" t="s">
        <v>54</v>
      </c>
      <c r="L69" s="99">
        <v>-0.1777636374153988</v>
      </c>
      <c r="M69" s="99">
        <v>-0.24286433684093589</v>
      </c>
      <c r="N69" s="99">
        <v>-0.20624873745875694</v>
      </c>
      <c r="O69" s="6"/>
      <c r="P69" s="6"/>
      <c r="Q69" s="6"/>
      <c r="R69" s="6"/>
    </row>
    <row r="70" spans="1:18" ht="13.5" thickBot="1" x14ac:dyDescent="0.25">
      <c r="A70" s="38" t="s">
        <v>55</v>
      </c>
      <c r="B70" s="30">
        <v>5020</v>
      </c>
      <c r="C70" s="30">
        <v>3594256.5767246569</v>
      </c>
      <c r="D70" s="31">
        <v>3974</v>
      </c>
      <c r="E70" s="20"/>
      <c r="F70" s="73" t="s">
        <v>55</v>
      </c>
      <c r="G70" s="57">
        <v>6693</v>
      </c>
      <c r="H70" s="57">
        <v>4891307.1932073738</v>
      </c>
      <c r="I70" s="58">
        <v>5737</v>
      </c>
      <c r="K70" s="10" t="s">
        <v>55</v>
      </c>
      <c r="L70" s="102">
        <v>-0.24996264754220832</v>
      </c>
      <c r="M70" s="102">
        <v>-0.26517463844510714</v>
      </c>
      <c r="N70" s="103">
        <v>-0.30730346871187031</v>
      </c>
    </row>
    <row r="71" spans="1:18" ht="13.5" thickBot="1" x14ac:dyDescent="0.25">
      <c r="A71" s="39" t="s">
        <v>56</v>
      </c>
      <c r="B71" s="30">
        <v>1057</v>
      </c>
      <c r="C71" s="30">
        <v>660094.44413325936</v>
      </c>
      <c r="D71" s="31">
        <v>793</v>
      </c>
      <c r="E71" s="20"/>
      <c r="F71" s="68" t="s">
        <v>56</v>
      </c>
      <c r="G71" s="79">
        <v>1341</v>
      </c>
      <c r="H71" s="79">
        <v>986008.70596166793</v>
      </c>
      <c r="I71" s="80">
        <v>1115</v>
      </c>
      <c r="K71" s="11" t="s">
        <v>56</v>
      </c>
      <c r="L71" s="102">
        <v>-0.21178225205070844</v>
      </c>
      <c r="M71" s="102">
        <v>-0.33053892917764849</v>
      </c>
      <c r="N71" s="103">
        <v>-0.28878923766816145</v>
      </c>
    </row>
    <row r="72" spans="1:18" ht="13.5" thickBot="1" x14ac:dyDescent="0.25">
      <c r="A72" s="39" t="s">
        <v>57</v>
      </c>
      <c r="B72" s="30">
        <v>1229</v>
      </c>
      <c r="C72" s="30">
        <v>1029954.067164414</v>
      </c>
      <c r="D72" s="31">
        <v>1042</v>
      </c>
      <c r="E72" s="20"/>
      <c r="F72" s="68" t="s">
        <v>57</v>
      </c>
      <c r="G72" s="79">
        <v>1007</v>
      </c>
      <c r="H72" s="79">
        <v>1114201.938766931</v>
      </c>
      <c r="I72" s="80">
        <v>880</v>
      </c>
      <c r="K72" s="11" t="s">
        <v>57</v>
      </c>
      <c r="L72" s="102">
        <v>0.22045680238331689</v>
      </c>
      <c r="M72" s="102">
        <v>-7.5612749063919904E-2</v>
      </c>
      <c r="N72" s="103">
        <v>0.18409090909090908</v>
      </c>
    </row>
    <row r="73" spans="1:18" ht="13.5" thickBot="1" x14ac:dyDescent="0.25">
      <c r="A73" s="40" t="s">
        <v>58</v>
      </c>
      <c r="B73" s="34">
        <v>6908</v>
      </c>
      <c r="C73" s="34">
        <v>6416507.1969392216</v>
      </c>
      <c r="D73" s="35">
        <v>5979</v>
      </c>
      <c r="E73" s="20"/>
      <c r="F73" s="69" t="s">
        <v>58</v>
      </c>
      <c r="G73" s="74">
        <v>8246</v>
      </c>
      <c r="H73" s="74">
        <v>8462532.0164074581</v>
      </c>
      <c r="I73" s="75">
        <v>7119</v>
      </c>
      <c r="K73" s="12" t="s">
        <v>58</v>
      </c>
      <c r="L73" s="104">
        <v>-0.1622604899345137</v>
      </c>
      <c r="M73" s="104">
        <v>-0.24177454401369836</v>
      </c>
      <c r="N73" s="105">
        <v>-0.16013485040033715</v>
      </c>
    </row>
    <row r="74" spans="1:18" ht="13.5" thickBot="1" x14ac:dyDescent="0.25">
      <c r="B74" s="37"/>
      <c r="C74" s="37"/>
      <c r="D74" s="37"/>
      <c r="E74" s="20"/>
      <c r="F74" s="63"/>
      <c r="G74" s="70"/>
      <c r="H74" s="70"/>
      <c r="I74" s="70"/>
      <c r="L74" s="100"/>
      <c r="M74" s="100"/>
      <c r="N74" s="100"/>
    </row>
    <row r="75" spans="1:18" ht="13.5" thickBot="1" x14ac:dyDescent="0.25">
      <c r="A75" s="84" t="s">
        <v>59</v>
      </c>
      <c r="B75" s="85">
        <v>47002</v>
      </c>
      <c r="C75" s="85">
        <v>48155240.653149992</v>
      </c>
      <c r="D75" s="85">
        <v>28822</v>
      </c>
      <c r="E75" s="20"/>
      <c r="F75" s="50" t="s">
        <v>59</v>
      </c>
      <c r="G75" s="51">
        <v>47881</v>
      </c>
      <c r="H75" s="51">
        <v>52847158.243894115</v>
      </c>
      <c r="I75" s="55">
        <v>32395</v>
      </c>
      <c r="K75" s="98" t="s">
        <v>59</v>
      </c>
      <c r="L75" s="99">
        <v>-1.8358012572836868E-2</v>
      </c>
      <c r="M75" s="99">
        <v>-8.8782779370851439E-2</v>
      </c>
      <c r="N75" s="99">
        <v>-0.11029479858002778</v>
      </c>
      <c r="O75" s="6"/>
      <c r="P75" s="6"/>
      <c r="Q75" s="6"/>
      <c r="R75" s="6"/>
    </row>
    <row r="76" spans="1:18" ht="13.5" thickBot="1" x14ac:dyDescent="0.25">
      <c r="A76" s="92" t="s">
        <v>60</v>
      </c>
      <c r="B76" s="34">
        <v>47002</v>
      </c>
      <c r="C76" s="34">
        <v>48155240.653149992</v>
      </c>
      <c r="D76" s="35">
        <v>28822</v>
      </c>
      <c r="E76" s="20"/>
      <c r="F76" s="72" t="s">
        <v>60</v>
      </c>
      <c r="G76" s="61">
        <v>47881</v>
      </c>
      <c r="H76" s="61">
        <v>52847158.243894115</v>
      </c>
      <c r="I76" s="62">
        <v>32395</v>
      </c>
      <c r="K76" s="14" t="s">
        <v>60</v>
      </c>
      <c r="L76" s="104">
        <v>-1.8358012572836868E-2</v>
      </c>
      <c r="M76" s="104">
        <v>-8.8782779370851439E-2</v>
      </c>
      <c r="N76" s="105">
        <v>-0.11029479858002778</v>
      </c>
    </row>
    <row r="77" spans="1:18" ht="13.5" thickBot="1" x14ac:dyDescent="0.25">
      <c r="B77" s="37"/>
      <c r="C77" s="37"/>
      <c r="D77" s="37"/>
      <c r="E77" s="20"/>
      <c r="F77" s="63"/>
      <c r="G77" s="70"/>
      <c r="H77" s="70"/>
      <c r="I77" s="70"/>
      <c r="L77" s="100"/>
      <c r="M77" s="100"/>
      <c r="N77" s="100"/>
    </row>
    <row r="78" spans="1:18" ht="13.5" thickBot="1" x14ac:dyDescent="0.25">
      <c r="A78" s="84" t="s">
        <v>61</v>
      </c>
      <c r="B78" s="85">
        <v>20376</v>
      </c>
      <c r="C78" s="85">
        <v>15568881.559761757</v>
      </c>
      <c r="D78" s="85">
        <v>12782</v>
      </c>
      <c r="E78" s="20"/>
      <c r="F78" s="50" t="s">
        <v>61</v>
      </c>
      <c r="G78" s="51">
        <v>23866</v>
      </c>
      <c r="H78" s="51">
        <v>17322922.770274535</v>
      </c>
      <c r="I78" s="55">
        <v>14694</v>
      </c>
      <c r="K78" s="98" t="s">
        <v>61</v>
      </c>
      <c r="L78" s="99">
        <v>-0.14623313500377111</v>
      </c>
      <c r="M78" s="99">
        <v>-0.10125550022786256</v>
      </c>
      <c r="N78" s="99">
        <v>-0.1301211378794066</v>
      </c>
      <c r="O78" s="6"/>
      <c r="P78" s="6"/>
      <c r="Q78" s="6"/>
      <c r="R78" s="6"/>
    </row>
    <row r="79" spans="1:18" ht="13.5" thickBot="1" x14ac:dyDescent="0.25">
      <c r="A79" s="92" t="s">
        <v>62</v>
      </c>
      <c r="B79" s="34">
        <v>20376</v>
      </c>
      <c r="C79" s="34">
        <v>15568881.559761757</v>
      </c>
      <c r="D79" s="35">
        <v>12782</v>
      </c>
      <c r="E79" s="20"/>
      <c r="F79" s="72" t="s">
        <v>62</v>
      </c>
      <c r="G79" s="61">
        <v>23866</v>
      </c>
      <c r="H79" s="61">
        <v>17322922.770274535</v>
      </c>
      <c r="I79" s="62">
        <v>14694</v>
      </c>
      <c r="K79" s="14" t="s">
        <v>62</v>
      </c>
      <c r="L79" s="104">
        <v>-0.14623313500377111</v>
      </c>
      <c r="M79" s="104">
        <v>-0.10125550022786256</v>
      </c>
      <c r="N79" s="105">
        <v>-0.1301211378794066</v>
      </c>
    </row>
    <row r="80" spans="1:18" ht="13.5" thickBot="1" x14ac:dyDescent="0.25">
      <c r="B80" s="37"/>
      <c r="C80" s="37"/>
      <c r="D80" s="37"/>
      <c r="E80" s="20"/>
      <c r="F80" s="63"/>
      <c r="G80" s="70"/>
      <c r="H80" s="70"/>
      <c r="I80" s="70"/>
      <c r="L80" s="100"/>
      <c r="M80" s="100"/>
      <c r="N80" s="100"/>
    </row>
    <row r="81" spans="1:18" ht="13.5" thickBot="1" x14ac:dyDescent="0.25">
      <c r="A81" s="84" t="s">
        <v>63</v>
      </c>
      <c r="B81" s="85">
        <v>7929</v>
      </c>
      <c r="C81" s="85">
        <v>7981651.795560698</v>
      </c>
      <c r="D81" s="85">
        <v>6635</v>
      </c>
      <c r="E81" s="20"/>
      <c r="F81" s="50" t="s">
        <v>63</v>
      </c>
      <c r="G81" s="51">
        <v>8485</v>
      </c>
      <c r="H81" s="51">
        <v>10334697.229365772</v>
      </c>
      <c r="I81" s="55">
        <v>6775</v>
      </c>
      <c r="K81" s="98" t="s">
        <v>63</v>
      </c>
      <c r="L81" s="99">
        <v>-6.5527401296405441E-2</v>
      </c>
      <c r="M81" s="99">
        <v>-0.22768402223907991</v>
      </c>
      <c r="N81" s="99">
        <v>-2.0664206642066474E-2</v>
      </c>
      <c r="O81" s="6"/>
      <c r="P81" s="6"/>
      <c r="Q81" s="6"/>
      <c r="R81" s="6"/>
    </row>
    <row r="82" spans="1:18" ht="13.5" thickBot="1" x14ac:dyDescent="0.25">
      <c r="A82" s="92" t="s">
        <v>64</v>
      </c>
      <c r="B82" s="34">
        <v>7929</v>
      </c>
      <c r="C82" s="34">
        <v>7981651.795560698</v>
      </c>
      <c r="D82" s="35">
        <v>6635</v>
      </c>
      <c r="E82" s="20"/>
      <c r="F82" s="72" t="s">
        <v>64</v>
      </c>
      <c r="G82" s="61">
        <v>8485</v>
      </c>
      <c r="H82" s="61">
        <v>10334697.229365772</v>
      </c>
      <c r="I82" s="62">
        <v>6775</v>
      </c>
      <c r="K82" s="14" t="s">
        <v>64</v>
      </c>
      <c r="L82" s="104">
        <v>-6.5527401296405441E-2</v>
      </c>
      <c r="M82" s="104">
        <v>-0.22768402223907991</v>
      </c>
      <c r="N82" s="105">
        <v>-2.0664206642066474E-2</v>
      </c>
    </row>
    <row r="83" spans="1:18" ht="13.5" thickBot="1" x14ac:dyDescent="0.25">
      <c r="B83" s="111"/>
      <c r="C83" s="111"/>
      <c r="D83" s="111"/>
      <c r="E83" s="111"/>
      <c r="F83" s="63"/>
      <c r="G83" s="111"/>
      <c r="H83" s="111"/>
      <c r="I83" s="111"/>
      <c r="L83" s="100"/>
      <c r="M83" s="100"/>
      <c r="N83" s="100"/>
    </row>
    <row r="84" spans="1:18" ht="13.5" thickBot="1" x14ac:dyDescent="0.25">
      <c r="A84" s="84" t="s">
        <v>65</v>
      </c>
      <c r="B84" s="85">
        <v>10593</v>
      </c>
      <c r="C84" s="85">
        <v>11544629.931577653</v>
      </c>
      <c r="D84" s="85">
        <v>8371</v>
      </c>
      <c r="E84" s="20"/>
      <c r="F84" s="50" t="s">
        <v>65</v>
      </c>
      <c r="G84" s="51">
        <v>13622</v>
      </c>
      <c r="H84" s="51">
        <v>13097109.67799025</v>
      </c>
      <c r="I84" s="55">
        <v>11153</v>
      </c>
      <c r="K84" s="98" t="s">
        <v>65</v>
      </c>
      <c r="L84" s="99">
        <v>-0.22236088680076349</v>
      </c>
      <c r="M84" s="99">
        <v>-0.11853605754111896</v>
      </c>
      <c r="N84" s="99">
        <v>-0.24943961266027082</v>
      </c>
      <c r="O84" s="6"/>
      <c r="P84" s="6"/>
      <c r="Q84" s="6"/>
      <c r="R84" s="6"/>
    </row>
    <row r="85" spans="1:18" ht="13.5" thickBot="1" x14ac:dyDescent="0.25">
      <c r="A85" s="38" t="s">
        <v>66</v>
      </c>
      <c r="B85" s="30">
        <v>3186</v>
      </c>
      <c r="C85" s="30">
        <v>2917439.3939262838</v>
      </c>
      <c r="D85" s="31">
        <v>2519</v>
      </c>
      <c r="E85" s="20"/>
      <c r="F85" s="73" t="s">
        <v>66</v>
      </c>
      <c r="G85" s="57">
        <v>3265</v>
      </c>
      <c r="H85" s="57">
        <v>3803249.1775799342</v>
      </c>
      <c r="I85" s="58">
        <v>2619</v>
      </c>
      <c r="K85" s="10" t="s">
        <v>66</v>
      </c>
      <c r="L85" s="102">
        <v>-2.4196018376722805E-2</v>
      </c>
      <c r="M85" s="102">
        <v>-0.23290868998946446</v>
      </c>
      <c r="N85" s="103">
        <v>-3.8182512409316582E-2</v>
      </c>
    </row>
    <row r="86" spans="1:18" ht="13.5" thickBot="1" x14ac:dyDescent="0.25">
      <c r="A86" s="39" t="s">
        <v>67</v>
      </c>
      <c r="B86" s="30">
        <v>1728</v>
      </c>
      <c r="C86" s="30">
        <v>2179959.7435987028</v>
      </c>
      <c r="D86" s="31">
        <v>1298</v>
      </c>
      <c r="E86" s="20"/>
      <c r="F86" s="68" t="s">
        <v>67</v>
      </c>
      <c r="G86" s="79">
        <v>2284</v>
      </c>
      <c r="H86" s="79">
        <v>2149220.3011546941</v>
      </c>
      <c r="I86" s="80">
        <v>1896</v>
      </c>
      <c r="K86" s="11" t="s">
        <v>67</v>
      </c>
      <c r="L86" s="102">
        <v>-0.24343257443082311</v>
      </c>
      <c r="M86" s="102">
        <v>1.4302601937778769E-2</v>
      </c>
      <c r="N86" s="103">
        <v>-0.31540084388185652</v>
      </c>
    </row>
    <row r="87" spans="1:18" ht="13.5" thickBot="1" x14ac:dyDescent="0.25">
      <c r="A87" s="40" t="s">
        <v>68</v>
      </c>
      <c r="B87" s="34">
        <v>5679</v>
      </c>
      <c r="C87" s="34">
        <v>6447230.7940526661</v>
      </c>
      <c r="D87" s="35">
        <v>4554</v>
      </c>
      <c r="E87" s="20"/>
      <c r="F87" s="69" t="s">
        <v>68</v>
      </c>
      <c r="G87" s="74">
        <v>8073</v>
      </c>
      <c r="H87" s="74">
        <v>7144640.1992556211</v>
      </c>
      <c r="I87" s="75">
        <v>6638</v>
      </c>
      <c r="K87" s="12" t="s">
        <v>68</v>
      </c>
      <c r="L87" s="104">
        <v>-0.29654403567447041</v>
      </c>
      <c r="M87" s="104">
        <v>-9.7612949813150274E-2</v>
      </c>
      <c r="N87" s="105">
        <v>-0.31394998493522142</v>
      </c>
    </row>
    <row r="88" spans="1:18" ht="13.5" thickBot="1" x14ac:dyDescent="0.25">
      <c r="B88" s="37"/>
      <c r="C88" s="37"/>
      <c r="D88" s="37"/>
      <c r="E88" s="20"/>
      <c r="F88" s="63"/>
      <c r="G88" s="70"/>
      <c r="H88" s="70"/>
      <c r="I88" s="70"/>
      <c r="L88" s="100"/>
      <c r="M88" s="100"/>
      <c r="N88" s="100"/>
    </row>
    <row r="89" spans="1:18" ht="13.5" thickBot="1" x14ac:dyDescent="0.25">
      <c r="A89" s="90" t="s">
        <v>69</v>
      </c>
      <c r="B89" s="85">
        <v>1955</v>
      </c>
      <c r="C89" s="85">
        <v>1869509.7677203163</v>
      </c>
      <c r="D89" s="85">
        <v>1587</v>
      </c>
      <c r="E89" s="20"/>
      <c r="F89" s="54" t="s">
        <v>69</v>
      </c>
      <c r="G89" s="51">
        <v>2326</v>
      </c>
      <c r="H89" s="51">
        <v>2659105.5099497717</v>
      </c>
      <c r="I89" s="55">
        <v>1937</v>
      </c>
      <c r="K89" s="101" t="s">
        <v>69</v>
      </c>
      <c r="L89" s="99">
        <v>-0.15950128976784184</v>
      </c>
      <c r="M89" s="99">
        <v>-0.29694035805460395</v>
      </c>
      <c r="N89" s="99">
        <v>-0.18069179143004643</v>
      </c>
      <c r="O89" s="6"/>
      <c r="P89" s="6"/>
      <c r="Q89" s="6"/>
      <c r="R89" s="6"/>
    </row>
    <row r="90" spans="1:18" ht="13.5" thickBot="1" x14ac:dyDescent="0.25">
      <c r="A90" s="91" t="s">
        <v>70</v>
      </c>
      <c r="B90" s="34">
        <v>1955</v>
      </c>
      <c r="C90" s="34">
        <v>1869509.7677203163</v>
      </c>
      <c r="D90" s="35">
        <v>1587</v>
      </c>
      <c r="E90" s="20"/>
      <c r="F90" s="71" t="s">
        <v>70</v>
      </c>
      <c r="G90" s="61">
        <v>2326</v>
      </c>
      <c r="H90" s="61">
        <v>2659105.5099497717</v>
      </c>
      <c r="I90" s="62">
        <v>1937</v>
      </c>
      <c r="K90" s="13" t="s">
        <v>70</v>
      </c>
      <c r="L90" s="104">
        <v>-0.15950128976784184</v>
      </c>
      <c r="M90" s="104">
        <v>-0.29694035805460395</v>
      </c>
      <c r="N90" s="105">
        <v>-0.18069179143004643</v>
      </c>
    </row>
    <row r="91" spans="1:18" ht="13.5" thickBot="1" x14ac:dyDescent="0.25">
      <c r="B91" s="37"/>
      <c r="C91" s="37"/>
      <c r="D91" s="37"/>
      <c r="E91" s="20"/>
      <c r="F91" s="63"/>
      <c r="G91" s="70"/>
      <c r="H91" s="70"/>
      <c r="I91" s="70"/>
      <c r="L91" s="100"/>
      <c r="M91" s="100"/>
      <c r="N91" s="100"/>
    </row>
    <row r="92" spans="1:18" ht="13.5" thickBot="1" x14ac:dyDescent="0.25">
      <c r="A92" s="92" t="s">
        <v>71</v>
      </c>
      <c r="B92" s="125"/>
      <c r="C92" s="125"/>
      <c r="D92" s="126"/>
      <c r="E92" s="20"/>
      <c r="F92" s="72" t="s">
        <v>71</v>
      </c>
      <c r="G92" s="125"/>
      <c r="H92" s="125"/>
      <c r="I92" s="126"/>
      <c r="K92" s="14" t="s">
        <v>71</v>
      </c>
      <c r="L92" s="125"/>
      <c r="M92" s="125"/>
      <c r="N92" s="126"/>
    </row>
  </sheetData>
  <mergeCells count="1">
    <mergeCell ref="K1:L1"/>
  </mergeCells>
  <pageMargins left="0.7" right="0.7" top="0.75" bottom="0.75" header="0.3" footer="0.3"/>
  <pageSetup paperSize="9" scale="46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tabColor theme="3"/>
  </sheetPr>
  <dimension ref="A1:S92"/>
  <sheetViews>
    <sheetView zoomScale="85" zoomScaleNormal="85" workbookViewId="0">
      <selection activeCell="A2" sqref="A2"/>
    </sheetView>
  </sheetViews>
  <sheetFormatPr baseColWidth="10" defaultColWidth="9.140625" defaultRowHeight="12.75" x14ac:dyDescent="0.2"/>
  <cols>
    <col min="1" max="1" width="26.28515625" style="24" bestFit="1" customWidth="1"/>
    <col min="2" max="2" width="12.42578125" style="24" bestFit="1" customWidth="1"/>
    <col min="3" max="3" width="13.28515625" style="24" bestFit="1" customWidth="1"/>
    <col min="4" max="4" width="9.140625" style="24"/>
    <col min="5" max="5" width="9.140625" style="2"/>
    <col min="6" max="6" width="26.28515625" style="43" bestFit="1" customWidth="1"/>
    <col min="7" max="7" width="12.42578125" style="43" bestFit="1" customWidth="1"/>
    <col min="8" max="8" width="13.140625" style="43" bestFit="1" customWidth="1"/>
    <col min="9" max="9" width="11.5703125" style="43" customWidth="1"/>
    <col min="10" max="10" width="9.140625" style="2"/>
    <col min="11" max="11" width="26.28515625" style="2" bestFit="1" customWidth="1"/>
    <col min="12" max="12" width="12.140625" style="2" bestFit="1" customWidth="1"/>
    <col min="13" max="13" width="16.42578125" style="2" customWidth="1"/>
    <col min="14" max="14" width="14.140625" style="2" customWidth="1"/>
    <col min="15" max="247" width="9.140625" style="2"/>
    <col min="248" max="248" width="22.7109375" style="2" bestFit="1" customWidth="1"/>
    <col min="249" max="249" width="12.140625" style="2" customWidth="1"/>
    <col min="250" max="250" width="16.7109375" style="2" customWidth="1"/>
    <col min="251" max="251" width="13.28515625" style="2" bestFit="1" customWidth="1"/>
    <col min="252" max="503" width="9.140625" style="2"/>
    <col min="504" max="504" width="22.7109375" style="2" bestFit="1" customWidth="1"/>
    <col min="505" max="505" width="12.140625" style="2" customWidth="1"/>
    <col min="506" max="506" width="16.7109375" style="2" customWidth="1"/>
    <col min="507" max="507" width="13.28515625" style="2" bestFit="1" customWidth="1"/>
    <col min="508" max="759" width="9.140625" style="2"/>
    <col min="760" max="760" width="22.7109375" style="2" bestFit="1" customWidth="1"/>
    <col min="761" max="761" width="12.140625" style="2" customWidth="1"/>
    <col min="762" max="762" width="16.7109375" style="2" customWidth="1"/>
    <col min="763" max="763" width="13.28515625" style="2" bestFit="1" customWidth="1"/>
    <col min="764" max="1015" width="9.140625" style="2"/>
    <col min="1016" max="1016" width="22.7109375" style="2" bestFit="1" customWidth="1"/>
    <col min="1017" max="1017" width="12.140625" style="2" customWidth="1"/>
    <col min="1018" max="1018" width="16.7109375" style="2" customWidth="1"/>
    <col min="1019" max="1019" width="13.28515625" style="2" bestFit="1" customWidth="1"/>
    <col min="1020" max="1271" width="9.140625" style="2"/>
    <col min="1272" max="1272" width="22.7109375" style="2" bestFit="1" customWidth="1"/>
    <col min="1273" max="1273" width="12.140625" style="2" customWidth="1"/>
    <col min="1274" max="1274" width="16.7109375" style="2" customWidth="1"/>
    <col min="1275" max="1275" width="13.28515625" style="2" bestFit="1" customWidth="1"/>
    <col min="1276" max="1527" width="9.140625" style="2"/>
    <col min="1528" max="1528" width="22.7109375" style="2" bestFit="1" customWidth="1"/>
    <col min="1529" max="1529" width="12.140625" style="2" customWidth="1"/>
    <col min="1530" max="1530" width="16.7109375" style="2" customWidth="1"/>
    <col min="1531" max="1531" width="13.28515625" style="2" bestFit="1" customWidth="1"/>
    <col min="1532" max="1783" width="9.140625" style="2"/>
    <col min="1784" max="1784" width="22.7109375" style="2" bestFit="1" customWidth="1"/>
    <col min="1785" max="1785" width="12.140625" style="2" customWidth="1"/>
    <col min="1786" max="1786" width="16.7109375" style="2" customWidth="1"/>
    <col min="1787" max="1787" width="13.28515625" style="2" bestFit="1" customWidth="1"/>
    <col min="1788" max="2039" width="9.140625" style="2"/>
    <col min="2040" max="2040" width="22.7109375" style="2" bestFit="1" customWidth="1"/>
    <col min="2041" max="2041" width="12.140625" style="2" customWidth="1"/>
    <col min="2042" max="2042" width="16.7109375" style="2" customWidth="1"/>
    <col min="2043" max="2043" width="13.28515625" style="2" bestFit="1" customWidth="1"/>
    <col min="2044" max="2295" width="9.140625" style="2"/>
    <col min="2296" max="2296" width="22.7109375" style="2" bestFit="1" customWidth="1"/>
    <col min="2297" max="2297" width="12.140625" style="2" customWidth="1"/>
    <col min="2298" max="2298" width="16.7109375" style="2" customWidth="1"/>
    <col min="2299" max="2299" width="13.28515625" style="2" bestFit="1" customWidth="1"/>
    <col min="2300" max="2551" width="9.140625" style="2"/>
    <col min="2552" max="2552" width="22.7109375" style="2" bestFit="1" customWidth="1"/>
    <col min="2553" max="2553" width="12.140625" style="2" customWidth="1"/>
    <col min="2554" max="2554" width="16.7109375" style="2" customWidth="1"/>
    <col min="2555" max="2555" width="13.28515625" style="2" bestFit="1" customWidth="1"/>
    <col min="2556" max="2807" width="9.140625" style="2"/>
    <col min="2808" max="2808" width="22.7109375" style="2" bestFit="1" customWidth="1"/>
    <col min="2809" max="2809" width="12.140625" style="2" customWidth="1"/>
    <col min="2810" max="2810" width="16.7109375" style="2" customWidth="1"/>
    <col min="2811" max="2811" width="13.28515625" style="2" bestFit="1" customWidth="1"/>
    <col min="2812" max="3063" width="9.140625" style="2"/>
    <col min="3064" max="3064" width="22.7109375" style="2" bestFit="1" customWidth="1"/>
    <col min="3065" max="3065" width="12.140625" style="2" customWidth="1"/>
    <col min="3066" max="3066" width="16.7109375" style="2" customWidth="1"/>
    <col min="3067" max="3067" width="13.28515625" style="2" bestFit="1" customWidth="1"/>
    <col min="3068" max="3319" width="9.140625" style="2"/>
    <col min="3320" max="3320" width="22.7109375" style="2" bestFit="1" customWidth="1"/>
    <col min="3321" max="3321" width="12.140625" style="2" customWidth="1"/>
    <col min="3322" max="3322" width="16.7109375" style="2" customWidth="1"/>
    <col min="3323" max="3323" width="13.28515625" style="2" bestFit="1" customWidth="1"/>
    <col min="3324" max="3575" width="9.140625" style="2"/>
    <col min="3576" max="3576" width="22.7109375" style="2" bestFit="1" customWidth="1"/>
    <col min="3577" max="3577" width="12.140625" style="2" customWidth="1"/>
    <col min="3578" max="3578" width="16.7109375" style="2" customWidth="1"/>
    <col min="3579" max="3579" width="13.28515625" style="2" bestFit="1" customWidth="1"/>
    <col min="3580" max="3831" width="9.140625" style="2"/>
    <col min="3832" max="3832" width="22.7109375" style="2" bestFit="1" customWidth="1"/>
    <col min="3833" max="3833" width="12.140625" style="2" customWidth="1"/>
    <col min="3834" max="3834" width="16.7109375" style="2" customWidth="1"/>
    <col min="3835" max="3835" width="13.28515625" style="2" bestFit="1" customWidth="1"/>
    <col min="3836" max="4087" width="9.140625" style="2"/>
    <col min="4088" max="4088" width="22.7109375" style="2" bestFit="1" customWidth="1"/>
    <col min="4089" max="4089" width="12.140625" style="2" customWidth="1"/>
    <col min="4090" max="4090" width="16.7109375" style="2" customWidth="1"/>
    <col min="4091" max="4091" width="13.28515625" style="2" bestFit="1" customWidth="1"/>
    <col min="4092" max="4343" width="9.140625" style="2"/>
    <col min="4344" max="4344" width="22.7109375" style="2" bestFit="1" customWidth="1"/>
    <col min="4345" max="4345" width="12.140625" style="2" customWidth="1"/>
    <col min="4346" max="4346" width="16.7109375" style="2" customWidth="1"/>
    <col min="4347" max="4347" width="13.28515625" style="2" bestFit="1" customWidth="1"/>
    <col min="4348" max="4599" width="9.140625" style="2"/>
    <col min="4600" max="4600" width="22.7109375" style="2" bestFit="1" customWidth="1"/>
    <col min="4601" max="4601" width="12.140625" style="2" customWidth="1"/>
    <col min="4602" max="4602" width="16.7109375" style="2" customWidth="1"/>
    <col min="4603" max="4603" width="13.28515625" style="2" bestFit="1" customWidth="1"/>
    <col min="4604" max="4855" width="9.140625" style="2"/>
    <col min="4856" max="4856" width="22.7109375" style="2" bestFit="1" customWidth="1"/>
    <col min="4857" max="4857" width="12.140625" style="2" customWidth="1"/>
    <col min="4858" max="4858" width="16.7109375" style="2" customWidth="1"/>
    <col min="4859" max="4859" width="13.28515625" style="2" bestFit="1" customWidth="1"/>
    <col min="4860" max="5111" width="9.140625" style="2"/>
    <col min="5112" max="5112" width="22.7109375" style="2" bestFit="1" customWidth="1"/>
    <col min="5113" max="5113" width="12.140625" style="2" customWidth="1"/>
    <col min="5114" max="5114" width="16.7109375" style="2" customWidth="1"/>
    <col min="5115" max="5115" width="13.28515625" style="2" bestFit="1" customWidth="1"/>
    <col min="5116" max="5367" width="9.140625" style="2"/>
    <col min="5368" max="5368" width="22.7109375" style="2" bestFit="1" customWidth="1"/>
    <col min="5369" max="5369" width="12.140625" style="2" customWidth="1"/>
    <col min="5370" max="5370" width="16.7109375" style="2" customWidth="1"/>
    <col min="5371" max="5371" width="13.28515625" style="2" bestFit="1" customWidth="1"/>
    <col min="5372" max="5623" width="9.140625" style="2"/>
    <col min="5624" max="5624" width="22.7109375" style="2" bestFit="1" customWidth="1"/>
    <col min="5625" max="5625" width="12.140625" style="2" customWidth="1"/>
    <col min="5626" max="5626" width="16.7109375" style="2" customWidth="1"/>
    <col min="5627" max="5627" width="13.28515625" style="2" bestFit="1" customWidth="1"/>
    <col min="5628" max="5879" width="9.140625" style="2"/>
    <col min="5880" max="5880" width="22.7109375" style="2" bestFit="1" customWidth="1"/>
    <col min="5881" max="5881" width="12.140625" style="2" customWidth="1"/>
    <col min="5882" max="5882" width="16.7109375" style="2" customWidth="1"/>
    <col min="5883" max="5883" width="13.28515625" style="2" bestFit="1" customWidth="1"/>
    <col min="5884" max="6135" width="9.140625" style="2"/>
    <col min="6136" max="6136" width="22.7109375" style="2" bestFit="1" customWidth="1"/>
    <col min="6137" max="6137" width="12.140625" style="2" customWidth="1"/>
    <col min="6138" max="6138" width="16.7109375" style="2" customWidth="1"/>
    <col min="6139" max="6139" width="13.28515625" style="2" bestFit="1" customWidth="1"/>
    <col min="6140" max="6391" width="9.140625" style="2"/>
    <col min="6392" max="6392" width="22.7109375" style="2" bestFit="1" customWidth="1"/>
    <col min="6393" max="6393" width="12.140625" style="2" customWidth="1"/>
    <col min="6394" max="6394" width="16.7109375" style="2" customWidth="1"/>
    <col min="6395" max="6395" width="13.28515625" style="2" bestFit="1" customWidth="1"/>
    <col min="6396" max="6647" width="9.140625" style="2"/>
    <col min="6648" max="6648" width="22.7109375" style="2" bestFit="1" customWidth="1"/>
    <col min="6649" max="6649" width="12.140625" style="2" customWidth="1"/>
    <col min="6650" max="6650" width="16.7109375" style="2" customWidth="1"/>
    <col min="6651" max="6651" width="13.28515625" style="2" bestFit="1" customWidth="1"/>
    <col min="6652" max="6903" width="9.140625" style="2"/>
    <col min="6904" max="6904" width="22.7109375" style="2" bestFit="1" customWidth="1"/>
    <col min="6905" max="6905" width="12.140625" style="2" customWidth="1"/>
    <col min="6906" max="6906" width="16.7109375" style="2" customWidth="1"/>
    <col min="6907" max="6907" width="13.28515625" style="2" bestFit="1" customWidth="1"/>
    <col min="6908" max="7159" width="9.140625" style="2"/>
    <col min="7160" max="7160" width="22.7109375" style="2" bestFit="1" customWidth="1"/>
    <col min="7161" max="7161" width="12.140625" style="2" customWidth="1"/>
    <col min="7162" max="7162" width="16.7109375" style="2" customWidth="1"/>
    <col min="7163" max="7163" width="13.28515625" style="2" bestFit="1" customWidth="1"/>
    <col min="7164" max="7415" width="9.140625" style="2"/>
    <col min="7416" max="7416" width="22.7109375" style="2" bestFit="1" customWidth="1"/>
    <col min="7417" max="7417" width="12.140625" style="2" customWidth="1"/>
    <col min="7418" max="7418" width="16.7109375" style="2" customWidth="1"/>
    <col min="7419" max="7419" width="13.28515625" style="2" bestFit="1" customWidth="1"/>
    <col min="7420" max="7671" width="9.140625" style="2"/>
    <col min="7672" max="7672" width="22.7109375" style="2" bestFit="1" customWidth="1"/>
    <col min="7673" max="7673" width="12.140625" style="2" customWidth="1"/>
    <col min="7674" max="7674" width="16.7109375" style="2" customWidth="1"/>
    <col min="7675" max="7675" width="13.28515625" style="2" bestFit="1" customWidth="1"/>
    <col min="7676" max="7927" width="9.140625" style="2"/>
    <col min="7928" max="7928" width="22.7109375" style="2" bestFit="1" customWidth="1"/>
    <col min="7929" max="7929" width="12.140625" style="2" customWidth="1"/>
    <col min="7930" max="7930" width="16.7109375" style="2" customWidth="1"/>
    <col min="7931" max="7931" width="13.28515625" style="2" bestFit="1" customWidth="1"/>
    <col min="7932" max="8183" width="9.140625" style="2"/>
    <col min="8184" max="8184" width="22.7109375" style="2" bestFit="1" customWidth="1"/>
    <col min="8185" max="8185" width="12.140625" style="2" customWidth="1"/>
    <col min="8186" max="8186" width="16.7109375" style="2" customWidth="1"/>
    <col min="8187" max="8187" width="13.28515625" style="2" bestFit="1" customWidth="1"/>
    <col min="8188" max="8439" width="9.140625" style="2"/>
    <col min="8440" max="8440" width="22.7109375" style="2" bestFit="1" customWidth="1"/>
    <col min="8441" max="8441" width="12.140625" style="2" customWidth="1"/>
    <col min="8442" max="8442" width="16.7109375" style="2" customWidth="1"/>
    <col min="8443" max="8443" width="13.28515625" style="2" bestFit="1" customWidth="1"/>
    <col min="8444" max="8695" width="9.140625" style="2"/>
    <col min="8696" max="8696" width="22.7109375" style="2" bestFit="1" customWidth="1"/>
    <col min="8697" max="8697" width="12.140625" style="2" customWidth="1"/>
    <col min="8698" max="8698" width="16.7109375" style="2" customWidth="1"/>
    <col min="8699" max="8699" width="13.28515625" style="2" bestFit="1" customWidth="1"/>
    <col min="8700" max="8951" width="9.140625" style="2"/>
    <col min="8952" max="8952" width="22.7109375" style="2" bestFit="1" customWidth="1"/>
    <col min="8953" max="8953" width="12.140625" style="2" customWidth="1"/>
    <col min="8954" max="8954" width="16.7109375" style="2" customWidth="1"/>
    <col min="8955" max="8955" width="13.28515625" style="2" bestFit="1" customWidth="1"/>
    <col min="8956" max="9207" width="9.140625" style="2"/>
    <col min="9208" max="9208" width="22.7109375" style="2" bestFit="1" customWidth="1"/>
    <col min="9209" max="9209" width="12.140625" style="2" customWidth="1"/>
    <col min="9210" max="9210" width="16.7109375" style="2" customWidth="1"/>
    <col min="9211" max="9211" width="13.28515625" style="2" bestFit="1" customWidth="1"/>
    <col min="9212" max="9463" width="9.140625" style="2"/>
    <col min="9464" max="9464" width="22.7109375" style="2" bestFit="1" customWidth="1"/>
    <col min="9465" max="9465" width="12.140625" style="2" customWidth="1"/>
    <col min="9466" max="9466" width="16.7109375" style="2" customWidth="1"/>
    <col min="9467" max="9467" width="13.28515625" style="2" bestFit="1" customWidth="1"/>
    <col min="9468" max="9719" width="9.140625" style="2"/>
    <col min="9720" max="9720" width="22.7109375" style="2" bestFit="1" customWidth="1"/>
    <col min="9721" max="9721" width="12.140625" style="2" customWidth="1"/>
    <col min="9722" max="9722" width="16.7109375" style="2" customWidth="1"/>
    <col min="9723" max="9723" width="13.28515625" style="2" bestFit="1" customWidth="1"/>
    <col min="9724" max="9975" width="9.140625" style="2"/>
    <col min="9976" max="9976" width="22.7109375" style="2" bestFit="1" customWidth="1"/>
    <col min="9977" max="9977" width="12.140625" style="2" customWidth="1"/>
    <col min="9978" max="9978" width="16.7109375" style="2" customWidth="1"/>
    <col min="9979" max="9979" width="13.28515625" style="2" bestFit="1" customWidth="1"/>
    <col min="9980" max="10231" width="9.140625" style="2"/>
    <col min="10232" max="10232" width="22.7109375" style="2" bestFit="1" customWidth="1"/>
    <col min="10233" max="10233" width="12.140625" style="2" customWidth="1"/>
    <col min="10234" max="10234" width="16.7109375" style="2" customWidth="1"/>
    <col min="10235" max="10235" width="13.28515625" style="2" bestFit="1" customWidth="1"/>
    <col min="10236" max="10487" width="9.140625" style="2"/>
    <col min="10488" max="10488" width="22.7109375" style="2" bestFit="1" customWidth="1"/>
    <col min="10489" max="10489" width="12.140625" style="2" customWidth="1"/>
    <col min="10490" max="10490" width="16.7109375" style="2" customWidth="1"/>
    <col min="10491" max="10491" width="13.28515625" style="2" bestFit="1" customWidth="1"/>
    <col min="10492" max="10743" width="9.140625" style="2"/>
    <col min="10744" max="10744" width="22.7109375" style="2" bestFit="1" customWidth="1"/>
    <col min="10745" max="10745" width="12.140625" style="2" customWidth="1"/>
    <col min="10746" max="10746" width="16.7109375" style="2" customWidth="1"/>
    <col min="10747" max="10747" width="13.28515625" style="2" bestFit="1" customWidth="1"/>
    <col min="10748" max="10999" width="9.140625" style="2"/>
    <col min="11000" max="11000" width="22.7109375" style="2" bestFit="1" customWidth="1"/>
    <col min="11001" max="11001" width="12.140625" style="2" customWidth="1"/>
    <col min="11002" max="11002" width="16.7109375" style="2" customWidth="1"/>
    <col min="11003" max="11003" width="13.28515625" style="2" bestFit="1" customWidth="1"/>
    <col min="11004" max="11255" width="9.140625" style="2"/>
    <col min="11256" max="11256" width="22.7109375" style="2" bestFit="1" customWidth="1"/>
    <col min="11257" max="11257" width="12.140625" style="2" customWidth="1"/>
    <col min="11258" max="11258" width="16.7109375" style="2" customWidth="1"/>
    <col min="11259" max="11259" width="13.28515625" style="2" bestFit="1" customWidth="1"/>
    <col min="11260" max="11511" width="9.140625" style="2"/>
    <col min="11512" max="11512" width="22.7109375" style="2" bestFit="1" customWidth="1"/>
    <col min="11513" max="11513" width="12.140625" style="2" customWidth="1"/>
    <col min="11514" max="11514" width="16.7109375" style="2" customWidth="1"/>
    <col min="11515" max="11515" width="13.28515625" style="2" bestFit="1" customWidth="1"/>
    <col min="11516" max="11767" width="9.140625" style="2"/>
    <col min="11768" max="11768" width="22.7109375" style="2" bestFit="1" customWidth="1"/>
    <col min="11769" max="11769" width="12.140625" style="2" customWidth="1"/>
    <col min="11770" max="11770" width="16.7109375" style="2" customWidth="1"/>
    <col min="11771" max="11771" width="13.28515625" style="2" bestFit="1" customWidth="1"/>
    <col min="11772" max="12023" width="9.140625" style="2"/>
    <col min="12024" max="12024" width="22.7109375" style="2" bestFit="1" customWidth="1"/>
    <col min="12025" max="12025" width="12.140625" style="2" customWidth="1"/>
    <col min="12026" max="12026" width="16.7109375" style="2" customWidth="1"/>
    <col min="12027" max="12027" width="13.28515625" style="2" bestFit="1" customWidth="1"/>
    <col min="12028" max="12279" width="9.140625" style="2"/>
    <col min="12280" max="12280" width="22.7109375" style="2" bestFit="1" customWidth="1"/>
    <col min="12281" max="12281" width="12.140625" style="2" customWidth="1"/>
    <col min="12282" max="12282" width="16.7109375" style="2" customWidth="1"/>
    <col min="12283" max="12283" width="13.28515625" style="2" bestFit="1" customWidth="1"/>
    <col min="12284" max="12535" width="9.140625" style="2"/>
    <col min="12536" max="12536" width="22.7109375" style="2" bestFit="1" customWidth="1"/>
    <col min="12537" max="12537" width="12.140625" style="2" customWidth="1"/>
    <col min="12538" max="12538" width="16.7109375" style="2" customWidth="1"/>
    <col min="12539" max="12539" width="13.28515625" style="2" bestFit="1" customWidth="1"/>
    <col min="12540" max="12791" width="9.140625" style="2"/>
    <col min="12792" max="12792" width="22.7109375" style="2" bestFit="1" customWidth="1"/>
    <col min="12793" max="12793" width="12.140625" style="2" customWidth="1"/>
    <col min="12794" max="12794" width="16.7109375" style="2" customWidth="1"/>
    <col min="12795" max="12795" width="13.28515625" style="2" bestFit="1" customWidth="1"/>
    <col min="12796" max="13047" width="9.140625" style="2"/>
    <col min="13048" max="13048" width="22.7109375" style="2" bestFit="1" customWidth="1"/>
    <col min="13049" max="13049" width="12.140625" style="2" customWidth="1"/>
    <col min="13050" max="13050" width="16.7109375" style="2" customWidth="1"/>
    <col min="13051" max="13051" width="13.28515625" style="2" bestFit="1" customWidth="1"/>
    <col min="13052" max="13303" width="9.140625" style="2"/>
    <col min="13304" max="13304" width="22.7109375" style="2" bestFit="1" customWidth="1"/>
    <col min="13305" max="13305" width="12.140625" style="2" customWidth="1"/>
    <col min="13306" max="13306" width="16.7109375" style="2" customWidth="1"/>
    <col min="13307" max="13307" width="13.28515625" style="2" bestFit="1" customWidth="1"/>
    <col min="13308" max="13559" width="9.140625" style="2"/>
    <col min="13560" max="13560" width="22.7109375" style="2" bestFit="1" customWidth="1"/>
    <col min="13561" max="13561" width="12.140625" style="2" customWidth="1"/>
    <col min="13562" max="13562" width="16.7109375" style="2" customWidth="1"/>
    <col min="13563" max="13563" width="13.28515625" style="2" bestFit="1" customWidth="1"/>
    <col min="13564" max="13815" width="9.140625" style="2"/>
    <col min="13816" max="13816" width="22.7109375" style="2" bestFit="1" customWidth="1"/>
    <col min="13817" max="13817" width="12.140625" style="2" customWidth="1"/>
    <col min="13818" max="13818" width="16.7109375" style="2" customWidth="1"/>
    <col min="13819" max="13819" width="13.28515625" style="2" bestFit="1" customWidth="1"/>
    <col min="13820" max="14071" width="9.140625" style="2"/>
    <col min="14072" max="14072" width="22.7109375" style="2" bestFit="1" customWidth="1"/>
    <col min="14073" max="14073" width="12.140625" style="2" customWidth="1"/>
    <col min="14074" max="14074" width="16.7109375" style="2" customWidth="1"/>
    <col min="14075" max="14075" width="13.28515625" style="2" bestFit="1" customWidth="1"/>
    <col min="14076" max="14327" width="9.140625" style="2"/>
    <col min="14328" max="14328" width="22.7109375" style="2" bestFit="1" customWidth="1"/>
    <col min="14329" max="14329" width="12.140625" style="2" customWidth="1"/>
    <col min="14330" max="14330" width="16.7109375" style="2" customWidth="1"/>
    <col min="14331" max="14331" width="13.28515625" style="2" bestFit="1" customWidth="1"/>
    <col min="14332" max="14583" width="9.140625" style="2"/>
    <col min="14584" max="14584" width="22.7109375" style="2" bestFit="1" customWidth="1"/>
    <col min="14585" max="14585" width="12.140625" style="2" customWidth="1"/>
    <col min="14586" max="14586" width="16.7109375" style="2" customWidth="1"/>
    <col min="14587" max="14587" width="13.28515625" style="2" bestFit="1" customWidth="1"/>
    <col min="14588" max="14839" width="9.140625" style="2"/>
    <col min="14840" max="14840" width="22.7109375" style="2" bestFit="1" customWidth="1"/>
    <col min="14841" max="14841" width="12.140625" style="2" customWidth="1"/>
    <col min="14842" max="14842" width="16.7109375" style="2" customWidth="1"/>
    <col min="14843" max="14843" width="13.28515625" style="2" bestFit="1" customWidth="1"/>
    <col min="14844" max="15095" width="9.140625" style="2"/>
    <col min="15096" max="15096" width="22.7109375" style="2" bestFit="1" customWidth="1"/>
    <col min="15097" max="15097" width="12.140625" style="2" customWidth="1"/>
    <col min="15098" max="15098" width="16.7109375" style="2" customWidth="1"/>
    <col min="15099" max="15099" width="13.28515625" style="2" bestFit="1" customWidth="1"/>
    <col min="15100" max="15351" width="9.140625" style="2"/>
    <col min="15352" max="15352" width="22.7109375" style="2" bestFit="1" customWidth="1"/>
    <col min="15353" max="15353" width="12.140625" style="2" customWidth="1"/>
    <col min="15354" max="15354" width="16.7109375" style="2" customWidth="1"/>
    <col min="15355" max="15355" width="13.28515625" style="2" bestFit="1" customWidth="1"/>
    <col min="15356" max="15607" width="9.140625" style="2"/>
    <col min="15608" max="15608" width="22.7109375" style="2" bestFit="1" customWidth="1"/>
    <col min="15609" max="15609" width="12.140625" style="2" customWidth="1"/>
    <col min="15610" max="15610" width="16.7109375" style="2" customWidth="1"/>
    <col min="15611" max="15611" width="13.28515625" style="2" bestFit="1" customWidth="1"/>
    <col min="15612" max="15863" width="9.140625" style="2"/>
    <col min="15864" max="15864" width="22.7109375" style="2" bestFit="1" customWidth="1"/>
    <col min="15865" max="15865" width="12.140625" style="2" customWidth="1"/>
    <col min="15866" max="15866" width="16.7109375" style="2" customWidth="1"/>
    <col min="15867" max="15867" width="13.28515625" style="2" bestFit="1" customWidth="1"/>
    <col min="15868" max="16119" width="9.140625" style="2"/>
    <col min="16120" max="16120" width="22.7109375" style="2" bestFit="1" customWidth="1"/>
    <col min="16121" max="16121" width="12.140625" style="2" customWidth="1"/>
    <col min="16122" max="16122" width="16.7109375" style="2" customWidth="1"/>
    <col min="16123" max="16123" width="13.28515625" style="2" bestFit="1" customWidth="1"/>
    <col min="16124" max="16384" width="9.140625" style="2"/>
  </cols>
  <sheetData>
    <row r="1" spans="1:19" x14ac:dyDescent="0.2">
      <c r="A1" s="22" t="s">
        <v>73</v>
      </c>
      <c r="B1" s="23" t="s">
        <v>75</v>
      </c>
      <c r="C1" s="25"/>
      <c r="D1" s="25"/>
      <c r="F1" s="41" t="s">
        <v>73</v>
      </c>
      <c r="G1" s="42" t="s">
        <v>75</v>
      </c>
      <c r="K1" s="169" t="s">
        <v>76</v>
      </c>
      <c r="L1" s="169"/>
      <c r="M1" s="44" t="s">
        <v>74</v>
      </c>
      <c r="N1" s="1"/>
    </row>
    <row r="2" spans="1:19" x14ac:dyDescent="0.2">
      <c r="A2" s="25" t="s">
        <v>85</v>
      </c>
      <c r="B2" s="26">
        <f>'Julio 2021'!B2</f>
        <v>2021</v>
      </c>
      <c r="C2" s="25"/>
      <c r="D2" s="25"/>
      <c r="F2" s="44" t="str">
        <f>A2</f>
        <v>MES: AGOSTO</v>
      </c>
      <c r="G2" s="45">
        <f>'Julio 2021'!G2</f>
        <v>2020</v>
      </c>
      <c r="K2" s="1" t="str">
        <f>A2</f>
        <v>MES: AGOSTO</v>
      </c>
      <c r="L2" s="3"/>
      <c r="M2" s="1" t="str">
        <f>'Julio 2021'!M2</f>
        <v>2021/2020</v>
      </c>
      <c r="N2" s="1"/>
    </row>
    <row r="3" spans="1:19" ht="15.75" thickBot="1" x14ac:dyDescent="0.35">
      <c r="A3" s="81"/>
      <c r="K3" s="17"/>
    </row>
    <row r="4" spans="1:19" ht="13.5" thickBot="1" x14ac:dyDescent="0.25">
      <c r="A4" s="27"/>
      <c r="B4" s="95" t="s">
        <v>72</v>
      </c>
      <c r="C4" s="82" t="s">
        <v>0</v>
      </c>
      <c r="D4" s="83" t="s">
        <v>3</v>
      </c>
      <c r="F4" s="46"/>
      <c r="G4" s="96" t="s">
        <v>72</v>
      </c>
      <c r="H4" s="47" t="s">
        <v>0</v>
      </c>
      <c r="I4" s="48" t="s">
        <v>3</v>
      </c>
      <c r="K4" s="4"/>
      <c r="L4" s="97" t="s">
        <v>2</v>
      </c>
      <c r="M4" s="18" t="s">
        <v>0</v>
      </c>
      <c r="N4" s="19" t="s">
        <v>3</v>
      </c>
    </row>
    <row r="5" spans="1:19" ht="13.5" thickBot="1" x14ac:dyDescent="0.25">
      <c r="A5" s="27"/>
      <c r="B5" s="27"/>
      <c r="C5" s="28"/>
      <c r="D5" s="27"/>
      <c r="F5" s="46"/>
      <c r="G5" s="46"/>
      <c r="H5" s="49"/>
      <c r="I5" s="46"/>
      <c r="K5" s="4"/>
      <c r="L5" s="5"/>
      <c r="M5" s="5"/>
      <c r="N5" s="4"/>
    </row>
    <row r="6" spans="1:19" ht="13.5" thickBot="1" x14ac:dyDescent="0.25">
      <c r="A6" s="84" t="s">
        <v>1</v>
      </c>
      <c r="B6" s="85">
        <v>341999</v>
      </c>
      <c r="C6" s="85">
        <v>335202175.33621526</v>
      </c>
      <c r="D6" s="85">
        <v>230001</v>
      </c>
      <c r="E6" s="20"/>
      <c r="F6" s="50" t="s">
        <v>1</v>
      </c>
      <c r="G6" s="51">
        <v>280588</v>
      </c>
      <c r="H6" s="51">
        <v>267736430.64279315</v>
      </c>
      <c r="I6" s="51">
        <v>189164</v>
      </c>
      <c r="K6" s="98" t="s">
        <v>1</v>
      </c>
      <c r="L6" s="99">
        <v>0.2188653826963376</v>
      </c>
      <c r="M6" s="99">
        <v>0.25198567311683151</v>
      </c>
      <c r="N6" s="99">
        <v>0.21588145735975139</v>
      </c>
      <c r="P6" s="6"/>
      <c r="Q6" s="6"/>
      <c r="R6" s="6"/>
      <c r="S6" s="6"/>
    </row>
    <row r="7" spans="1:19" ht="12" customHeight="1" thickBot="1" x14ac:dyDescent="0.25">
      <c r="B7" s="111"/>
      <c r="C7" s="111"/>
      <c r="D7" s="111"/>
      <c r="E7" s="20"/>
      <c r="F7" s="52"/>
      <c r="G7" s="121"/>
      <c r="H7" s="121"/>
      <c r="I7" s="121"/>
      <c r="L7" s="100"/>
      <c r="M7" s="100"/>
      <c r="N7" s="100"/>
    </row>
    <row r="8" spans="1:19" ht="13.5" thickBot="1" x14ac:dyDescent="0.25">
      <c r="A8" s="86" t="s">
        <v>4</v>
      </c>
      <c r="B8" s="87">
        <v>40694</v>
      </c>
      <c r="C8" s="87">
        <v>33838371.294462278</v>
      </c>
      <c r="D8" s="87">
        <v>29144</v>
      </c>
      <c r="E8" s="20"/>
      <c r="F8" s="54" t="s">
        <v>4</v>
      </c>
      <c r="G8" s="51">
        <v>35135</v>
      </c>
      <c r="H8" s="51">
        <v>27793913.882430606</v>
      </c>
      <c r="I8" s="55">
        <v>26275</v>
      </c>
      <c r="K8" s="101" t="s">
        <v>4</v>
      </c>
      <c r="L8" s="99">
        <v>0.15821830083961852</v>
      </c>
      <c r="M8" s="99">
        <v>0.21747413615800837</v>
      </c>
      <c r="N8" s="99">
        <v>0.10919124643196954</v>
      </c>
      <c r="P8" s="6"/>
      <c r="Q8" s="6"/>
      <c r="R8" s="6"/>
      <c r="S8" s="6"/>
    </row>
    <row r="9" spans="1:19" ht="13.5" thickBot="1" x14ac:dyDescent="0.25">
      <c r="A9" s="29" t="s">
        <v>5</v>
      </c>
      <c r="B9" s="30">
        <v>2527</v>
      </c>
      <c r="C9" s="30">
        <v>2212051.1969608469</v>
      </c>
      <c r="D9" s="31">
        <v>1531</v>
      </c>
      <c r="E9" s="21"/>
      <c r="F9" s="56" t="s">
        <v>5</v>
      </c>
      <c r="G9" s="57">
        <v>1940</v>
      </c>
      <c r="H9" s="57">
        <v>2077718.2586343777</v>
      </c>
      <c r="I9" s="58">
        <v>1147</v>
      </c>
      <c r="K9" s="7" t="s">
        <v>5</v>
      </c>
      <c r="L9" s="102">
        <v>0.3025773195876289</v>
      </c>
      <c r="M9" s="102">
        <v>6.4654068359952799E-2</v>
      </c>
      <c r="N9" s="102">
        <v>0.3347863993025284</v>
      </c>
    </row>
    <row r="10" spans="1:19" ht="13.5" thickBot="1" x14ac:dyDescent="0.25">
      <c r="A10" s="32" t="s">
        <v>6</v>
      </c>
      <c r="B10" s="30">
        <v>11163</v>
      </c>
      <c r="C10" s="30">
        <v>6075968.4104320761</v>
      </c>
      <c r="D10" s="31">
        <v>9761</v>
      </c>
      <c r="E10" s="20"/>
      <c r="F10" s="59" t="s">
        <v>6</v>
      </c>
      <c r="G10" s="79">
        <v>12585</v>
      </c>
      <c r="H10" s="79">
        <v>6241410.6907732701</v>
      </c>
      <c r="I10" s="80">
        <v>11632</v>
      </c>
      <c r="K10" s="8" t="s">
        <v>6</v>
      </c>
      <c r="L10" s="113">
        <v>-0.11299165673420741</v>
      </c>
      <c r="M10" s="113">
        <v>-2.6507193411542174E-2</v>
      </c>
      <c r="N10" s="115">
        <v>-0.16084938101788171</v>
      </c>
    </row>
    <row r="11" spans="1:19" ht="13.5" thickBot="1" x14ac:dyDescent="0.25">
      <c r="A11" s="32" t="s">
        <v>7</v>
      </c>
      <c r="B11" s="30">
        <v>2181</v>
      </c>
      <c r="C11" s="30">
        <v>2080489.602268554</v>
      </c>
      <c r="D11" s="31">
        <v>1360</v>
      </c>
      <c r="E11" s="20"/>
      <c r="F11" s="59" t="s">
        <v>7</v>
      </c>
      <c r="G11" s="79">
        <v>1705</v>
      </c>
      <c r="H11" s="79">
        <v>1808476.7952209394</v>
      </c>
      <c r="I11" s="80">
        <v>1036</v>
      </c>
      <c r="K11" s="8" t="s">
        <v>7</v>
      </c>
      <c r="L11" s="113">
        <v>0.27917888563049864</v>
      </c>
      <c r="M11" s="113">
        <v>0.15040989619907341</v>
      </c>
      <c r="N11" s="115">
        <v>0.31274131274131278</v>
      </c>
    </row>
    <row r="12" spans="1:19" ht="13.5" thickBot="1" x14ac:dyDescent="0.25">
      <c r="A12" s="32" t="s">
        <v>8</v>
      </c>
      <c r="B12" s="30">
        <v>2283</v>
      </c>
      <c r="C12" s="30">
        <v>2049750.7375963379</v>
      </c>
      <c r="D12" s="31">
        <v>1576</v>
      </c>
      <c r="E12" s="20"/>
      <c r="F12" s="59" t="s">
        <v>8</v>
      </c>
      <c r="G12" s="79">
        <v>1497</v>
      </c>
      <c r="H12" s="79">
        <v>1249233.1360693546</v>
      </c>
      <c r="I12" s="80">
        <v>1113</v>
      </c>
      <c r="K12" s="8" t="s">
        <v>8</v>
      </c>
      <c r="L12" s="113">
        <v>0.52505010020040088</v>
      </c>
      <c r="M12" s="113">
        <v>0.64080721077073677</v>
      </c>
      <c r="N12" s="115">
        <v>0.41599281221922735</v>
      </c>
    </row>
    <row r="13" spans="1:19" ht="13.5" thickBot="1" x14ac:dyDescent="0.25">
      <c r="A13" s="32" t="s">
        <v>9</v>
      </c>
      <c r="B13" s="30">
        <v>2286</v>
      </c>
      <c r="C13" s="30">
        <v>1512676.6332749338</v>
      </c>
      <c r="D13" s="31">
        <v>1869</v>
      </c>
      <c r="E13" s="20"/>
      <c r="F13" s="59" t="s">
        <v>9</v>
      </c>
      <c r="G13" s="79">
        <v>2120</v>
      </c>
      <c r="H13" s="79">
        <v>1345821.0640842863</v>
      </c>
      <c r="I13" s="80">
        <v>1565</v>
      </c>
      <c r="K13" s="8" t="s">
        <v>9</v>
      </c>
      <c r="L13" s="113">
        <v>7.8301886792452757E-2</v>
      </c>
      <c r="M13" s="113">
        <v>0.12398050056095533</v>
      </c>
      <c r="N13" s="115">
        <v>0.19424920127795531</v>
      </c>
    </row>
    <row r="14" spans="1:19" ht="13.5" thickBot="1" x14ac:dyDescent="0.25">
      <c r="A14" s="32" t="s">
        <v>10</v>
      </c>
      <c r="B14" s="30">
        <v>1466</v>
      </c>
      <c r="C14" s="30">
        <v>1464618.2300390734</v>
      </c>
      <c r="D14" s="31">
        <v>816</v>
      </c>
      <c r="E14" s="20"/>
      <c r="F14" s="59" t="s">
        <v>10</v>
      </c>
      <c r="G14" s="79">
        <v>1542</v>
      </c>
      <c r="H14" s="79">
        <v>1716310.3234684018</v>
      </c>
      <c r="I14" s="80">
        <v>1011</v>
      </c>
      <c r="K14" s="8" t="s">
        <v>10</v>
      </c>
      <c r="L14" s="113">
        <v>-4.9286640726329489E-2</v>
      </c>
      <c r="M14" s="113">
        <v>-0.14664719426769923</v>
      </c>
      <c r="N14" s="115">
        <v>-0.19287833827893175</v>
      </c>
    </row>
    <row r="15" spans="1:19" ht="13.5" thickBot="1" x14ac:dyDescent="0.25">
      <c r="A15" s="32" t="s">
        <v>11</v>
      </c>
      <c r="B15" s="30">
        <v>7605</v>
      </c>
      <c r="C15" s="30">
        <v>5231511.8741861871</v>
      </c>
      <c r="D15" s="31">
        <v>5814</v>
      </c>
      <c r="E15" s="20"/>
      <c r="F15" s="59" t="s">
        <v>11</v>
      </c>
      <c r="G15" s="79">
        <v>4707</v>
      </c>
      <c r="H15" s="79">
        <v>3543849.3090765662</v>
      </c>
      <c r="I15" s="80">
        <v>3415</v>
      </c>
      <c r="K15" s="8" t="s">
        <v>11</v>
      </c>
      <c r="L15" s="113">
        <v>0.61567877629063106</v>
      </c>
      <c r="M15" s="113">
        <v>0.47622300440008858</v>
      </c>
      <c r="N15" s="115">
        <v>0.702489019033675</v>
      </c>
    </row>
    <row r="16" spans="1:19" ht="13.5" thickBot="1" x14ac:dyDescent="0.25">
      <c r="A16" s="33" t="s">
        <v>12</v>
      </c>
      <c r="B16" s="34">
        <v>11183</v>
      </c>
      <c r="C16" s="34">
        <v>13211304.609704267</v>
      </c>
      <c r="D16" s="35">
        <v>6417</v>
      </c>
      <c r="E16" s="20"/>
      <c r="F16" s="60" t="s">
        <v>12</v>
      </c>
      <c r="G16" s="109">
        <v>9039</v>
      </c>
      <c r="H16" s="109">
        <v>9811094.3051034082</v>
      </c>
      <c r="I16" s="110">
        <v>5356</v>
      </c>
      <c r="K16" s="9" t="s">
        <v>12</v>
      </c>
      <c r="L16" s="116">
        <v>0.23719437990928194</v>
      </c>
      <c r="M16" s="116">
        <v>0.34656789537046673</v>
      </c>
      <c r="N16" s="117">
        <v>0.19809559372666175</v>
      </c>
    </row>
    <row r="17" spans="1:19" ht="13.5" thickBot="1" x14ac:dyDescent="0.25">
      <c r="B17" s="36"/>
      <c r="C17" s="36"/>
      <c r="D17" s="36"/>
      <c r="E17" s="20"/>
      <c r="F17" s="63"/>
      <c r="G17" s="64"/>
      <c r="H17" s="64"/>
      <c r="I17" s="64"/>
      <c r="L17" s="106"/>
      <c r="M17" s="106"/>
      <c r="N17" s="106"/>
    </row>
    <row r="18" spans="1:19" ht="13.5" thickBot="1" x14ac:dyDescent="0.25">
      <c r="A18" s="88" t="s">
        <v>13</v>
      </c>
      <c r="B18" s="89">
        <v>16762</v>
      </c>
      <c r="C18" s="89">
        <v>15576560.08615518</v>
      </c>
      <c r="D18" s="89">
        <v>11917</v>
      </c>
      <c r="E18" s="20"/>
      <c r="F18" s="65" t="s">
        <v>13</v>
      </c>
      <c r="G18" s="66">
        <v>13646</v>
      </c>
      <c r="H18" s="66">
        <v>12109463.983054392</v>
      </c>
      <c r="I18" s="67">
        <v>9999</v>
      </c>
      <c r="K18" s="107" t="s">
        <v>13</v>
      </c>
      <c r="L18" s="108">
        <v>0.22834530265279196</v>
      </c>
      <c r="M18" s="108">
        <v>0.2863129291232489</v>
      </c>
      <c r="N18" s="120">
        <v>0.19181918191819181</v>
      </c>
    </row>
    <row r="19" spans="1:19" ht="13.5" thickBot="1" x14ac:dyDescent="0.25">
      <c r="A19" s="38" t="s">
        <v>14</v>
      </c>
      <c r="B19" s="30">
        <v>1061</v>
      </c>
      <c r="C19" s="30">
        <v>1927852.7269829342</v>
      </c>
      <c r="D19" s="31">
        <v>656</v>
      </c>
      <c r="E19" s="20"/>
      <c r="F19" s="68" t="s">
        <v>14</v>
      </c>
      <c r="G19" s="112">
        <v>895</v>
      </c>
      <c r="H19" s="112">
        <v>1341809.6908152096</v>
      </c>
      <c r="I19" s="152">
        <v>447</v>
      </c>
      <c r="K19" s="10" t="s">
        <v>14</v>
      </c>
      <c r="L19" s="113">
        <v>0.18547486033519545</v>
      </c>
      <c r="M19" s="113">
        <v>0.43675570401617625</v>
      </c>
      <c r="N19" s="115">
        <v>0.46756152125279637</v>
      </c>
    </row>
    <row r="20" spans="1:19" ht="13.5" thickBot="1" x14ac:dyDescent="0.25">
      <c r="A20" s="39" t="s">
        <v>15</v>
      </c>
      <c r="B20" s="30">
        <v>635</v>
      </c>
      <c r="C20" s="30">
        <v>647396.9838593821</v>
      </c>
      <c r="D20" s="31">
        <v>470</v>
      </c>
      <c r="E20" s="20"/>
      <c r="F20" s="68" t="s">
        <v>15</v>
      </c>
      <c r="G20" s="112">
        <v>654</v>
      </c>
      <c r="H20" s="112">
        <v>504722.40768714249</v>
      </c>
      <c r="I20" s="152">
        <v>453</v>
      </c>
      <c r="K20" s="11" t="s">
        <v>15</v>
      </c>
      <c r="L20" s="113">
        <v>-2.9051987767584109E-2</v>
      </c>
      <c r="M20" s="113">
        <v>0.28267929855945284</v>
      </c>
      <c r="N20" s="115">
        <v>3.7527593818984517E-2</v>
      </c>
    </row>
    <row r="21" spans="1:19" ht="13.5" thickBot="1" x14ac:dyDescent="0.25">
      <c r="A21" s="40" t="s">
        <v>16</v>
      </c>
      <c r="B21" s="34">
        <v>15066</v>
      </c>
      <c r="C21" s="34">
        <v>13001310.375312863</v>
      </c>
      <c r="D21" s="35">
        <v>10791</v>
      </c>
      <c r="E21" s="20"/>
      <c r="F21" s="69" t="s">
        <v>16</v>
      </c>
      <c r="G21" s="155">
        <v>12097</v>
      </c>
      <c r="H21" s="155">
        <v>10262931.884552039</v>
      </c>
      <c r="I21" s="156">
        <v>9099</v>
      </c>
      <c r="K21" s="12" t="s">
        <v>16</v>
      </c>
      <c r="L21" s="118">
        <v>0.24543275192196412</v>
      </c>
      <c r="M21" s="118">
        <v>0.26682224159381618</v>
      </c>
      <c r="N21" s="119">
        <v>0.18595450049455975</v>
      </c>
    </row>
    <row r="22" spans="1:19" ht="13.5" thickBot="1" x14ac:dyDescent="0.25">
      <c r="B22" s="37"/>
      <c r="C22" s="37"/>
      <c r="D22" s="37"/>
      <c r="E22" s="20"/>
      <c r="F22" s="63"/>
      <c r="G22" s="70"/>
      <c r="H22" s="70"/>
      <c r="I22" s="70"/>
      <c r="L22" s="100"/>
      <c r="M22" s="100"/>
      <c r="N22" s="100"/>
    </row>
    <row r="23" spans="1:19" ht="13.5" thickBot="1" x14ac:dyDescent="0.25">
      <c r="A23" s="90" t="s">
        <v>17</v>
      </c>
      <c r="B23" s="85">
        <v>5338</v>
      </c>
      <c r="C23" s="85">
        <v>6831778.1714474671</v>
      </c>
      <c r="D23" s="85">
        <v>3233</v>
      </c>
      <c r="E23" s="20"/>
      <c r="F23" s="54" t="s">
        <v>17</v>
      </c>
      <c r="G23" s="51">
        <v>4409</v>
      </c>
      <c r="H23" s="51">
        <v>5829756.4269790463</v>
      </c>
      <c r="I23" s="55">
        <v>2593</v>
      </c>
      <c r="K23" s="101" t="s">
        <v>17</v>
      </c>
      <c r="L23" s="99">
        <v>0.21070537536856437</v>
      </c>
      <c r="M23" s="99">
        <v>0.17188055058891449</v>
      </c>
      <c r="N23" s="99">
        <v>0.24681835711531042</v>
      </c>
      <c r="P23" s="6"/>
      <c r="Q23" s="6"/>
      <c r="R23" s="6"/>
      <c r="S23" s="6"/>
    </row>
    <row r="24" spans="1:19" ht="13.5" thickBot="1" x14ac:dyDescent="0.25">
      <c r="A24" s="91" t="s">
        <v>18</v>
      </c>
      <c r="B24" s="34">
        <v>5338</v>
      </c>
      <c r="C24" s="34">
        <v>6831778.1714474671</v>
      </c>
      <c r="D24" s="35">
        <v>3233</v>
      </c>
      <c r="E24" s="20"/>
      <c r="F24" s="71" t="s">
        <v>18</v>
      </c>
      <c r="G24" s="61">
        <v>4409</v>
      </c>
      <c r="H24" s="61">
        <v>5829756.4269790463</v>
      </c>
      <c r="I24" s="62">
        <v>2593</v>
      </c>
      <c r="K24" s="13" t="s">
        <v>18</v>
      </c>
      <c r="L24" s="104">
        <v>0.21070537536856437</v>
      </c>
      <c r="M24" s="104">
        <v>0.17188055058891449</v>
      </c>
      <c r="N24" s="105">
        <v>0.24681835711531042</v>
      </c>
    </row>
    <row r="25" spans="1:19" ht="13.5" thickBot="1" x14ac:dyDescent="0.25">
      <c r="B25" s="37"/>
      <c r="C25" s="37"/>
      <c r="D25" s="37"/>
      <c r="E25" s="20"/>
      <c r="F25" s="63"/>
      <c r="G25" s="70"/>
      <c r="H25" s="70"/>
      <c r="I25" s="70"/>
      <c r="L25" s="100"/>
      <c r="M25" s="100"/>
      <c r="N25" s="100"/>
    </row>
    <row r="26" spans="1:19" ht="13.5" thickBot="1" x14ac:dyDescent="0.25">
      <c r="A26" s="84" t="s">
        <v>19</v>
      </c>
      <c r="B26" s="85">
        <v>2428</v>
      </c>
      <c r="C26" s="85">
        <v>1881323.3096735226</v>
      </c>
      <c r="D26" s="85">
        <v>1817</v>
      </c>
      <c r="E26" s="20"/>
      <c r="F26" s="50" t="s">
        <v>19</v>
      </c>
      <c r="G26" s="51">
        <v>840</v>
      </c>
      <c r="H26" s="51">
        <v>596020.44855341129</v>
      </c>
      <c r="I26" s="55">
        <v>610</v>
      </c>
      <c r="K26" s="98" t="s">
        <v>19</v>
      </c>
      <c r="L26" s="99">
        <v>1.8904761904761904</v>
      </c>
      <c r="M26" s="99">
        <v>2.1564744368077351</v>
      </c>
      <c r="N26" s="99">
        <v>1.9786885245901638</v>
      </c>
      <c r="P26" s="6"/>
      <c r="Q26" s="6"/>
      <c r="R26" s="6"/>
      <c r="S26" s="6"/>
    </row>
    <row r="27" spans="1:19" ht="13.5" thickBot="1" x14ac:dyDescent="0.25">
      <c r="A27" s="92" t="s">
        <v>20</v>
      </c>
      <c r="B27" s="34">
        <v>2428</v>
      </c>
      <c r="C27" s="34">
        <v>1881323.3096735226</v>
      </c>
      <c r="D27" s="35">
        <v>1817</v>
      </c>
      <c r="E27" s="20"/>
      <c r="F27" s="72" t="s">
        <v>20</v>
      </c>
      <c r="G27" s="61">
        <v>840</v>
      </c>
      <c r="H27" s="61">
        <v>596020.44855341129</v>
      </c>
      <c r="I27" s="62">
        <v>610</v>
      </c>
      <c r="K27" s="14" t="s">
        <v>20</v>
      </c>
      <c r="L27" s="104">
        <v>1.8904761904761904</v>
      </c>
      <c r="M27" s="104">
        <v>2.1564744368077351</v>
      </c>
      <c r="N27" s="105">
        <v>1.9786885245901638</v>
      </c>
    </row>
    <row r="28" spans="1:19" ht="13.5" thickBot="1" x14ac:dyDescent="0.25">
      <c r="B28" s="111"/>
      <c r="C28" s="111"/>
      <c r="D28" s="111"/>
      <c r="E28" s="20"/>
      <c r="F28" s="63"/>
      <c r="G28" s="122"/>
      <c r="H28" s="122"/>
      <c r="I28" s="122"/>
      <c r="L28" s="100"/>
      <c r="M28" s="100"/>
      <c r="N28" s="100"/>
    </row>
    <row r="29" spans="1:19" ht="13.5" thickBot="1" x14ac:dyDescent="0.25">
      <c r="A29" s="84" t="s">
        <v>21</v>
      </c>
      <c r="B29" s="85">
        <v>9034</v>
      </c>
      <c r="C29" s="85">
        <v>5859445.9188753348</v>
      </c>
      <c r="D29" s="85">
        <v>6897</v>
      </c>
      <c r="E29" s="20"/>
      <c r="F29" s="50" t="s">
        <v>21</v>
      </c>
      <c r="G29" s="51">
        <v>5101</v>
      </c>
      <c r="H29" s="51">
        <v>3930688.6733475607</v>
      </c>
      <c r="I29" s="55">
        <v>3765</v>
      </c>
      <c r="K29" s="98" t="s">
        <v>21</v>
      </c>
      <c r="L29" s="99">
        <v>0.77102528915898838</v>
      </c>
      <c r="M29" s="99">
        <v>0.49069193869407957</v>
      </c>
      <c r="N29" s="99">
        <v>0.83187250996015938</v>
      </c>
      <c r="P29" s="6"/>
      <c r="Q29" s="6"/>
      <c r="R29" s="6"/>
      <c r="S29" s="6"/>
    </row>
    <row r="30" spans="1:19" ht="13.5" thickBot="1" x14ac:dyDescent="0.25">
      <c r="A30" s="93" t="s">
        <v>22</v>
      </c>
      <c r="B30" s="30">
        <v>4508</v>
      </c>
      <c r="C30" s="30">
        <v>2746734.2807943136</v>
      </c>
      <c r="D30" s="31">
        <v>3541</v>
      </c>
      <c r="E30" s="20"/>
      <c r="F30" s="73" t="s">
        <v>22</v>
      </c>
      <c r="G30" s="57">
        <v>2516</v>
      </c>
      <c r="H30" s="57">
        <v>1559120.8429205986</v>
      </c>
      <c r="I30" s="58">
        <v>1963</v>
      </c>
      <c r="K30" s="15" t="s">
        <v>22</v>
      </c>
      <c r="L30" s="102">
        <v>0.7917329093799681</v>
      </c>
      <c r="M30" s="102">
        <v>0.76171994189304582</v>
      </c>
      <c r="N30" s="103">
        <v>0.80387162506367815</v>
      </c>
    </row>
    <row r="31" spans="1:19" ht="13.5" thickBot="1" x14ac:dyDescent="0.25">
      <c r="A31" s="94" t="s">
        <v>23</v>
      </c>
      <c r="B31" s="34">
        <v>4526</v>
      </c>
      <c r="C31" s="34">
        <v>3112711.6380810216</v>
      </c>
      <c r="D31" s="35">
        <v>3356</v>
      </c>
      <c r="E31" s="20"/>
      <c r="F31" s="73" t="s">
        <v>23</v>
      </c>
      <c r="G31" s="74">
        <v>2585</v>
      </c>
      <c r="H31" s="74">
        <v>2371567.8304269621</v>
      </c>
      <c r="I31" s="75">
        <v>1802</v>
      </c>
      <c r="K31" s="16" t="s">
        <v>23</v>
      </c>
      <c r="L31" s="104">
        <v>0.75087040618955503</v>
      </c>
      <c r="M31" s="104">
        <v>0.31251216943713933</v>
      </c>
      <c r="N31" s="105">
        <v>0.86237513873473914</v>
      </c>
    </row>
    <row r="32" spans="1:19" ht="13.5" thickBot="1" x14ac:dyDescent="0.25">
      <c r="B32" s="37"/>
      <c r="C32" s="37"/>
      <c r="D32" s="37"/>
      <c r="E32" s="20"/>
      <c r="F32" s="63"/>
      <c r="G32" s="70"/>
      <c r="H32" s="70"/>
      <c r="I32" s="70"/>
      <c r="L32" s="100"/>
      <c r="M32" s="100"/>
      <c r="N32" s="100"/>
    </row>
    <row r="33" spans="1:19" ht="13.5" thickBot="1" x14ac:dyDescent="0.25">
      <c r="A33" s="90" t="s">
        <v>24</v>
      </c>
      <c r="B33" s="85">
        <v>11616</v>
      </c>
      <c r="C33" s="85">
        <v>9228765.3823094964</v>
      </c>
      <c r="D33" s="85">
        <v>8358</v>
      </c>
      <c r="E33" s="20"/>
      <c r="F33" s="54" t="s">
        <v>24</v>
      </c>
      <c r="G33" s="51">
        <v>8731</v>
      </c>
      <c r="H33" s="51">
        <v>7362344.0582587598</v>
      </c>
      <c r="I33" s="55">
        <v>6022</v>
      </c>
      <c r="K33" s="101" t="s">
        <v>24</v>
      </c>
      <c r="L33" s="99">
        <v>0.3304317947543236</v>
      </c>
      <c r="M33" s="99">
        <v>0.25350911466261428</v>
      </c>
      <c r="N33" s="99">
        <v>0.38791099302557286</v>
      </c>
      <c r="P33" s="6"/>
      <c r="Q33" s="6"/>
      <c r="R33" s="6"/>
      <c r="S33" s="6"/>
    </row>
    <row r="34" spans="1:19" ht="13.5" thickBot="1" x14ac:dyDescent="0.25">
      <c r="A34" s="91" t="s">
        <v>25</v>
      </c>
      <c r="B34" s="34">
        <v>11616</v>
      </c>
      <c r="C34" s="34">
        <v>9228765.3823094964</v>
      </c>
      <c r="D34" s="35">
        <v>8358</v>
      </c>
      <c r="E34" s="20"/>
      <c r="F34" s="71" t="s">
        <v>25</v>
      </c>
      <c r="G34" s="61">
        <v>8731</v>
      </c>
      <c r="H34" s="61">
        <v>7362344.0582587598</v>
      </c>
      <c r="I34" s="62">
        <v>6022</v>
      </c>
      <c r="K34" s="13" t="s">
        <v>25</v>
      </c>
      <c r="L34" s="104">
        <v>0.3304317947543236</v>
      </c>
      <c r="M34" s="104">
        <v>0.25350911466261428</v>
      </c>
      <c r="N34" s="105">
        <v>0.38791099302557286</v>
      </c>
    </row>
    <row r="35" spans="1:19" ht="13.5" thickBot="1" x14ac:dyDescent="0.25">
      <c r="B35" s="111"/>
      <c r="C35" s="111"/>
      <c r="D35" s="111"/>
      <c r="E35" s="20"/>
      <c r="F35" s="63"/>
      <c r="G35" s="122"/>
      <c r="H35" s="122"/>
      <c r="I35" s="122"/>
      <c r="L35" s="100"/>
      <c r="M35" s="100"/>
      <c r="N35" s="100"/>
    </row>
    <row r="36" spans="1:19" ht="13.5" thickBot="1" x14ac:dyDescent="0.25">
      <c r="A36" s="84" t="s">
        <v>26</v>
      </c>
      <c r="B36" s="85">
        <v>20093</v>
      </c>
      <c r="C36" s="85">
        <v>19111266.738481</v>
      </c>
      <c r="D36" s="85">
        <v>12986</v>
      </c>
      <c r="E36" s="20"/>
      <c r="F36" s="50" t="s">
        <v>26</v>
      </c>
      <c r="G36" s="51">
        <v>18378</v>
      </c>
      <c r="H36" s="51">
        <v>17451631.616913356</v>
      </c>
      <c r="I36" s="55">
        <v>12347</v>
      </c>
      <c r="K36" s="98" t="s">
        <v>26</v>
      </c>
      <c r="L36" s="99">
        <v>9.3318097725541449E-2</v>
      </c>
      <c r="M36" s="99">
        <v>9.5099137891450747E-2</v>
      </c>
      <c r="N36" s="114">
        <v>5.1753462379525494E-2</v>
      </c>
    </row>
    <row r="37" spans="1:19" ht="13.5" thickBot="1" x14ac:dyDescent="0.25">
      <c r="A37" s="38" t="s">
        <v>27</v>
      </c>
      <c r="B37" s="30">
        <v>2244</v>
      </c>
      <c r="C37" s="30">
        <v>2324433.0377193186</v>
      </c>
      <c r="D37" s="30">
        <v>1311</v>
      </c>
      <c r="E37" s="20"/>
      <c r="F37" s="73" t="s">
        <v>27</v>
      </c>
      <c r="G37" s="79">
        <v>2104</v>
      </c>
      <c r="H37" s="79">
        <v>2101451.3222942115</v>
      </c>
      <c r="I37" s="80">
        <v>1348</v>
      </c>
      <c r="K37" s="10" t="s">
        <v>27</v>
      </c>
      <c r="L37" s="102">
        <v>6.6539923954372693E-2</v>
      </c>
      <c r="M37" s="102">
        <v>0.10610843708797968</v>
      </c>
      <c r="N37" s="103">
        <v>-2.7448071216617187E-2</v>
      </c>
    </row>
    <row r="38" spans="1:19" ht="13.5" thickBot="1" x14ac:dyDescent="0.25">
      <c r="A38" s="39" t="s">
        <v>28</v>
      </c>
      <c r="B38" s="30">
        <v>1832</v>
      </c>
      <c r="C38" s="30">
        <v>2020707.3250201165</v>
      </c>
      <c r="D38" s="30">
        <v>1343</v>
      </c>
      <c r="E38" s="20"/>
      <c r="F38" s="68" t="s">
        <v>28</v>
      </c>
      <c r="G38" s="79">
        <v>1951</v>
      </c>
      <c r="H38" s="79">
        <v>2860018.490541121</v>
      </c>
      <c r="I38" s="80">
        <v>1339</v>
      </c>
      <c r="K38" s="11" t="s">
        <v>28</v>
      </c>
      <c r="L38" s="113">
        <v>-6.0994361865709945E-2</v>
      </c>
      <c r="M38" s="113">
        <v>-0.29346354518225692</v>
      </c>
      <c r="N38" s="115">
        <v>2.9873039581778116E-3</v>
      </c>
    </row>
    <row r="39" spans="1:19" ht="13.5" thickBot="1" x14ac:dyDescent="0.25">
      <c r="A39" s="39" t="s">
        <v>29</v>
      </c>
      <c r="B39" s="30">
        <v>1737</v>
      </c>
      <c r="C39" s="30">
        <v>1636012.7394071915</v>
      </c>
      <c r="D39" s="30">
        <v>1312</v>
      </c>
      <c r="E39" s="20"/>
      <c r="F39" s="68" t="s">
        <v>29</v>
      </c>
      <c r="G39" s="79">
        <v>1118</v>
      </c>
      <c r="H39" s="79">
        <v>1141475.8766836415</v>
      </c>
      <c r="I39" s="80">
        <v>779</v>
      </c>
      <c r="K39" s="11" t="s">
        <v>29</v>
      </c>
      <c r="L39" s="113">
        <v>0.55366726296958846</v>
      </c>
      <c r="M39" s="113">
        <v>0.43324337625105169</v>
      </c>
      <c r="N39" s="115">
        <v>0.68421052631578938</v>
      </c>
    </row>
    <row r="40" spans="1:19" ht="13.5" thickBot="1" x14ac:dyDescent="0.25">
      <c r="A40" s="39" t="s">
        <v>30</v>
      </c>
      <c r="B40" s="30">
        <v>8089</v>
      </c>
      <c r="C40" s="30">
        <v>7050292.3236403111</v>
      </c>
      <c r="D40" s="30">
        <v>5433</v>
      </c>
      <c r="E40" s="20"/>
      <c r="F40" s="68" t="s">
        <v>30</v>
      </c>
      <c r="G40" s="79">
        <v>7646</v>
      </c>
      <c r="H40" s="79">
        <v>6022877.0069236429</v>
      </c>
      <c r="I40" s="80">
        <v>5426</v>
      </c>
      <c r="K40" s="11" t="s">
        <v>30</v>
      </c>
      <c r="L40" s="113">
        <v>5.7938791524980271E-2</v>
      </c>
      <c r="M40" s="113">
        <v>0.17058547194896989</v>
      </c>
      <c r="N40" s="115">
        <v>1.290084776999656E-3</v>
      </c>
    </row>
    <row r="41" spans="1:19" ht="13.5" thickBot="1" x14ac:dyDescent="0.25">
      <c r="A41" s="40" t="s">
        <v>31</v>
      </c>
      <c r="B41" s="34">
        <v>6191</v>
      </c>
      <c r="C41" s="34">
        <v>6079821.3126940625</v>
      </c>
      <c r="D41" s="35">
        <v>3587</v>
      </c>
      <c r="E41" s="20"/>
      <c r="F41" s="69" t="s">
        <v>31</v>
      </c>
      <c r="G41" s="79">
        <v>5559</v>
      </c>
      <c r="H41" s="79">
        <v>5325808.9204707416</v>
      </c>
      <c r="I41" s="80">
        <v>3455</v>
      </c>
      <c r="K41" s="12" t="s">
        <v>31</v>
      </c>
      <c r="L41" s="118">
        <v>0.11368951250224857</v>
      </c>
      <c r="M41" s="118">
        <v>0.14157706434512396</v>
      </c>
      <c r="N41" s="119">
        <v>3.8205499276410926E-2</v>
      </c>
    </row>
    <row r="42" spans="1:19" ht="13.5" thickBot="1" x14ac:dyDescent="0.25">
      <c r="B42" s="37"/>
      <c r="C42" s="37"/>
      <c r="D42" s="37"/>
      <c r="E42" s="20"/>
      <c r="F42" s="63"/>
      <c r="G42" s="70"/>
      <c r="H42" s="70"/>
      <c r="I42" s="70"/>
      <c r="L42" s="100"/>
      <c r="M42" s="100"/>
      <c r="N42" s="100"/>
    </row>
    <row r="43" spans="1:19" ht="13.5" thickBot="1" x14ac:dyDescent="0.25">
      <c r="A43" s="84" t="s">
        <v>32</v>
      </c>
      <c r="B43" s="85">
        <v>22182</v>
      </c>
      <c r="C43" s="85">
        <v>18342635.144617543</v>
      </c>
      <c r="D43" s="85">
        <v>17000</v>
      </c>
      <c r="E43" s="20"/>
      <c r="F43" s="50" t="s">
        <v>32</v>
      </c>
      <c r="G43" s="51">
        <v>19252</v>
      </c>
      <c r="H43" s="51">
        <v>16455606.503332105</v>
      </c>
      <c r="I43" s="55">
        <v>14111</v>
      </c>
      <c r="K43" s="98" t="s">
        <v>32</v>
      </c>
      <c r="L43" s="99">
        <v>0.15219198005402035</v>
      </c>
      <c r="M43" s="99">
        <v>0.11467390405229572</v>
      </c>
      <c r="N43" s="99">
        <v>0.20473389554248467</v>
      </c>
    </row>
    <row r="44" spans="1:19" ht="13.5" thickBot="1" x14ac:dyDescent="0.25">
      <c r="A44" s="38" t="s">
        <v>33</v>
      </c>
      <c r="B44" s="30">
        <v>793</v>
      </c>
      <c r="C44" s="30">
        <v>383180.94415924302</v>
      </c>
      <c r="D44" s="31">
        <v>716</v>
      </c>
      <c r="E44" s="20"/>
      <c r="F44" s="10" t="s">
        <v>33</v>
      </c>
      <c r="G44" s="112">
        <v>770</v>
      </c>
      <c r="H44" s="112">
        <v>379925.87693410367</v>
      </c>
      <c r="I44" s="152">
        <v>659</v>
      </c>
      <c r="K44" s="10" t="s">
        <v>33</v>
      </c>
      <c r="L44" s="102">
        <v>2.9870129870129825E-2</v>
      </c>
      <c r="M44" s="102">
        <v>8.5676375913292802E-3</v>
      </c>
      <c r="N44" s="103">
        <v>8.6494688922609919E-2</v>
      </c>
    </row>
    <row r="45" spans="1:19" ht="13.5" thickBot="1" x14ac:dyDescent="0.25">
      <c r="A45" s="39" t="s">
        <v>34</v>
      </c>
      <c r="B45" s="30">
        <v>2854</v>
      </c>
      <c r="C45" s="30">
        <v>3236168.0861705849</v>
      </c>
      <c r="D45" s="31">
        <v>1939</v>
      </c>
      <c r="E45" s="20"/>
      <c r="F45" s="11" t="s">
        <v>34</v>
      </c>
      <c r="G45" s="112">
        <v>2324</v>
      </c>
      <c r="H45" s="112">
        <v>2707267.5911088297</v>
      </c>
      <c r="I45" s="152">
        <v>1453</v>
      </c>
      <c r="K45" s="11" t="s">
        <v>34</v>
      </c>
      <c r="L45" s="113">
        <v>0.22805507745266773</v>
      </c>
      <c r="M45" s="113">
        <v>0.19536321300441917</v>
      </c>
      <c r="N45" s="115">
        <v>0.33448038540949754</v>
      </c>
    </row>
    <row r="46" spans="1:19" ht="13.5" thickBot="1" x14ac:dyDescent="0.25">
      <c r="A46" s="39" t="s">
        <v>35</v>
      </c>
      <c r="B46" s="30">
        <v>1890</v>
      </c>
      <c r="C46" s="30">
        <v>1440523.5301427599</v>
      </c>
      <c r="D46" s="31">
        <v>1266</v>
      </c>
      <c r="E46" s="20"/>
      <c r="F46" s="11" t="s">
        <v>35</v>
      </c>
      <c r="G46" s="112">
        <v>1483</v>
      </c>
      <c r="H46" s="112">
        <v>988603.22035656474</v>
      </c>
      <c r="I46" s="152">
        <v>1021</v>
      </c>
      <c r="K46" s="11" t="s">
        <v>35</v>
      </c>
      <c r="L46" s="113">
        <v>0.27444369521240719</v>
      </c>
      <c r="M46" s="113">
        <v>0.45713012104411188</v>
      </c>
      <c r="N46" s="115">
        <v>0.23996082272282071</v>
      </c>
    </row>
    <row r="47" spans="1:19" ht="13.5" thickBot="1" x14ac:dyDescent="0.25">
      <c r="A47" s="39" t="s">
        <v>36</v>
      </c>
      <c r="B47" s="30">
        <v>4406</v>
      </c>
      <c r="C47" s="30">
        <v>3372557.4144143462</v>
      </c>
      <c r="D47" s="31">
        <v>3563</v>
      </c>
      <c r="E47" s="20"/>
      <c r="F47" s="11" t="s">
        <v>36</v>
      </c>
      <c r="G47" s="112">
        <v>4114</v>
      </c>
      <c r="H47" s="112">
        <v>3589577.2278199866</v>
      </c>
      <c r="I47" s="152">
        <v>3306</v>
      </c>
      <c r="K47" s="11" t="s">
        <v>36</v>
      </c>
      <c r="L47" s="113">
        <v>7.0977151191054855E-2</v>
      </c>
      <c r="M47" s="113">
        <v>-6.0458321309732721E-2</v>
      </c>
      <c r="N47" s="115">
        <v>7.7737447065940657E-2</v>
      </c>
    </row>
    <row r="48" spans="1:19" ht="13.5" thickBot="1" x14ac:dyDescent="0.25">
      <c r="A48" s="39" t="s">
        <v>37</v>
      </c>
      <c r="B48" s="30">
        <v>1489</v>
      </c>
      <c r="C48" s="30">
        <v>1629133.4507063581</v>
      </c>
      <c r="D48" s="31">
        <v>976</v>
      </c>
      <c r="E48" s="20"/>
      <c r="F48" s="11" t="s">
        <v>37</v>
      </c>
      <c r="G48" s="112">
        <v>1665</v>
      </c>
      <c r="H48" s="112">
        <v>1838672.0582619242</v>
      </c>
      <c r="I48" s="152">
        <v>911</v>
      </c>
      <c r="K48" s="11" t="s">
        <v>37</v>
      </c>
      <c r="L48" s="113">
        <v>-0.1057057057057057</v>
      </c>
      <c r="M48" s="113">
        <v>-0.1139619251916193</v>
      </c>
      <c r="N48" s="115">
        <v>7.1350164654226056E-2</v>
      </c>
    </row>
    <row r="49" spans="1:19" ht="13.5" thickBot="1" x14ac:dyDescent="0.25">
      <c r="A49" s="39" t="s">
        <v>38</v>
      </c>
      <c r="B49" s="30">
        <v>2807</v>
      </c>
      <c r="C49" s="30">
        <v>2071282.2268631449</v>
      </c>
      <c r="D49" s="31">
        <v>2152</v>
      </c>
      <c r="E49" s="20"/>
      <c r="F49" s="11" t="s">
        <v>38</v>
      </c>
      <c r="G49" s="112">
        <v>2225</v>
      </c>
      <c r="H49" s="112">
        <v>1619709.8277497808</v>
      </c>
      <c r="I49" s="152">
        <v>1801</v>
      </c>
      <c r="K49" s="11" t="s">
        <v>38</v>
      </c>
      <c r="L49" s="113">
        <v>0.26157303370786522</v>
      </c>
      <c r="M49" s="113">
        <v>0.27879833250176755</v>
      </c>
      <c r="N49" s="115">
        <v>0.19489172681843425</v>
      </c>
    </row>
    <row r="50" spans="1:19" ht="13.5" thickBot="1" x14ac:dyDescent="0.25">
      <c r="A50" s="39" t="s">
        <v>39</v>
      </c>
      <c r="B50" s="30">
        <v>1072</v>
      </c>
      <c r="C50" s="30">
        <v>1230017.0157845542</v>
      </c>
      <c r="D50" s="31">
        <v>679</v>
      </c>
      <c r="E50" s="20"/>
      <c r="F50" s="11" t="s">
        <v>39</v>
      </c>
      <c r="G50" s="112">
        <v>813</v>
      </c>
      <c r="H50" s="112">
        <v>904922.74592680729</v>
      </c>
      <c r="I50" s="152">
        <v>504</v>
      </c>
      <c r="K50" s="11" t="s">
        <v>39</v>
      </c>
      <c r="L50" s="113">
        <v>0.31857318573185722</v>
      </c>
      <c r="M50" s="113">
        <v>0.35925085464040429</v>
      </c>
      <c r="N50" s="115">
        <v>0.34722222222222232</v>
      </c>
    </row>
    <row r="51" spans="1:19" ht="13.5" thickBot="1" x14ac:dyDescent="0.25">
      <c r="A51" s="39" t="s">
        <v>40</v>
      </c>
      <c r="B51" s="30">
        <v>5511</v>
      </c>
      <c r="C51" s="30">
        <v>3877352.0355059132</v>
      </c>
      <c r="D51" s="31">
        <v>4561</v>
      </c>
      <c r="E51" s="20"/>
      <c r="F51" s="11" t="s">
        <v>40</v>
      </c>
      <c r="G51" s="112">
        <v>4469</v>
      </c>
      <c r="H51" s="112">
        <v>3368958.4262438756</v>
      </c>
      <c r="I51" s="152">
        <v>3377</v>
      </c>
      <c r="K51" s="11" t="s">
        <v>40</v>
      </c>
      <c r="L51" s="113">
        <v>0.23316178115909603</v>
      </c>
      <c r="M51" s="113">
        <v>0.15090527840940338</v>
      </c>
      <c r="N51" s="115">
        <v>0.35060704767545148</v>
      </c>
    </row>
    <row r="52" spans="1:19" ht="13.5" thickBot="1" x14ac:dyDescent="0.25">
      <c r="A52" s="40" t="s">
        <v>41</v>
      </c>
      <c r="B52" s="34">
        <v>1360</v>
      </c>
      <c r="C52" s="34">
        <v>1102420.440870634</v>
      </c>
      <c r="D52" s="35">
        <v>1148</v>
      </c>
      <c r="E52" s="20"/>
      <c r="F52" s="12" t="s">
        <v>41</v>
      </c>
      <c r="G52" s="155">
        <v>1389</v>
      </c>
      <c r="H52" s="155">
        <v>1057969.5289302317</v>
      </c>
      <c r="I52" s="156">
        <v>1079</v>
      </c>
      <c r="K52" s="12" t="s">
        <v>41</v>
      </c>
      <c r="L52" s="118">
        <v>-2.0878329733621359E-2</v>
      </c>
      <c r="M52" s="118">
        <v>4.2015304528996156E-2</v>
      </c>
      <c r="N52" s="119">
        <v>6.3948100092678484E-2</v>
      </c>
    </row>
    <row r="53" spans="1:19" ht="13.5" thickBot="1" x14ac:dyDescent="0.25">
      <c r="B53" s="111"/>
      <c r="C53" s="111"/>
      <c r="D53" s="111"/>
      <c r="E53" s="20"/>
      <c r="F53" s="63"/>
      <c r="G53" s="122"/>
      <c r="H53" s="122"/>
      <c r="I53" s="122"/>
      <c r="L53" s="100"/>
      <c r="M53" s="100"/>
      <c r="N53" s="100"/>
    </row>
    <row r="54" spans="1:19" ht="13.5" thickBot="1" x14ac:dyDescent="0.25">
      <c r="A54" s="84" t="s">
        <v>42</v>
      </c>
      <c r="B54" s="85">
        <v>64599</v>
      </c>
      <c r="C54" s="85">
        <v>77677490.727940142</v>
      </c>
      <c r="D54" s="85">
        <v>38000</v>
      </c>
      <c r="E54" s="20"/>
      <c r="F54" s="50" t="s">
        <v>42</v>
      </c>
      <c r="G54" s="51">
        <v>51466</v>
      </c>
      <c r="H54" s="51">
        <v>58271025.924501546</v>
      </c>
      <c r="I54" s="55">
        <v>30815</v>
      </c>
      <c r="K54" s="98" t="s">
        <v>42</v>
      </c>
      <c r="L54" s="99">
        <v>0.25517817588310732</v>
      </c>
      <c r="M54" s="99">
        <v>0.33303798063522083</v>
      </c>
      <c r="N54" s="99">
        <v>0.23316566607171829</v>
      </c>
      <c r="P54" s="6"/>
      <c r="Q54" s="6"/>
      <c r="R54" s="6"/>
      <c r="S54" s="6"/>
    </row>
    <row r="55" spans="1:19" ht="13.5" thickBot="1" x14ac:dyDescent="0.25">
      <c r="A55" s="38" t="s">
        <v>43</v>
      </c>
      <c r="B55" s="30">
        <v>47961</v>
      </c>
      <c r="C55" s="30">
        <v>58210948.226853609</v>
      </c>
      <c r="D55" s="31">
        <v>27810</v>
      </c>
      <c r="E55" s="20"/>
      <c r="F55" s="73" t="s">
        <v>43</v>
      </c>
      <c r="G55" s="57">
        <v>37583</v>
      </c>
      <c r="H55" s="57">
        <v>43800655.843415312</v>
      </c>
      <c r="I55" s="58">
        <v>22018</v>
      </c>
      <c r="K55" s="10" t="s">
        <v>43</v>
      </c>
      <c r="L55" s="102">
        <v>0.27613548678923983</v>
      </c>
      <c r="M55" s="102">
        <v>0.32899718294068969</v>
      </c>
      <c r="N55" s="103">
        <v>0.2630574984103915</v>
      </c>
    </row>
    <row r="56" spans="1:19" ht="13.5" thickBot="1" x14ac:dyDescent="0.25">
      <c r="A56" s="39" t="s">
        <v>44</v>
      </c>
      <c r="B56" s="30">
        <v>4235</v>
      </c>
      <c r="C56" s="30">
        <v>4449135.3539059255</v>
      </c>
      <c r="D56" s="31">
        <v>2870</v>
      </c>
      <c r="E56" s="20"/>
      <c r="F56" s="68" t="s">
        <v>44</v>
      </c>
      <c r="G56" s="79">
        <v>3831</v>
      </c>
      <c r="H56" s="79">
        <v>3034166.4137319652</v>
      </c>
      <c r="I56" s="80">
        <v>2891</v>
      </c>
      <c r="K56" s="11" t="s">
        <v>44</v>
      </c>
      <c r="L56" s="102">
        <v>0.10545549464891679</v>
      </c>
      <c r="M56" s="102">
        <v>0.46634519905372507</v>
      </c>
      <c r="N56" s="103">
        <v>-7.2639225181597711E-3</v>
      </c>
    </row>
    <row r="57" spans="1:19" ht="13.5" thickBot="1" x14ac:dyDescent="0.25">
      <c r="A57" s="39" t="s">
        <v>45</v>
      </c>
      <c r="B57" s="30">
        <v>3372</v>
      </c>
      <c r="C57" s="30">
        <v>4828769.6732656276</v>
      </c>
      <c r="D57" s="31">
        <v>1665</v>
      </c>
      <c r="E57" s="20"/>
      <c r="F57" s="68" t="s">
        <v>45</v>
      </c>
      <c r="G57" s="79">
        <v>2969</v>
      </c>
      <c r="H57" s="79">
        <v>3733010.595095898</v>
      </c>
      <c r="I57" s="80">
        <v>1337</v>
      </c>
      <c r="K57" s="11" t="s">
        <v>45</v>
      </c>
      <c r="L57" s="102">
        <v>0.13573593802627149</v>
      </c>
      <c r="M57" s="102">
        <v>0.29353227114041469</v>
      </c>
      <c r="N57" s="103">
        <v>0.24532535527299926</v>
      </c>
    </row>
    <row r="58" spans="1:19" ht="13.5" thickBot="1" x14ac:dyDescent="0.25">
      <c r="A58" s="40" t="s">
        <v>46</v>
      </c>
      <c r="B58" s="34">
        <v>9031</v>
      </c>
      <c r="C58" s="34">
        <v>10188637.473914986</v>
      </c>
      <c r="D58" s="35">
        <v>5655</v>
      </c>
      <c r="E58" s="20"/>
      <c r="F58" s="69" t="s">
        <v>46</v>
      </c>
      <c r="G58" s="74">
        <v>7083</v>
      </c>
      <c r="H58" s="74">
        <v>7703193.0722583774</v>
      </c>
      <c r="I58" s="75">
        <v>4569</v>
      </c>
      <c r="K58" s="12" t="s">
        <v>46</v>
      </c>
      <c r="L58" s="104">
        <v>0.27502470704503734</v>
      </c>
      <c r="M58" s="104">
        <v>0.32265118871386944</v>
      </c>
      <c r="N58" s="105">
        <v>0.23768877216021012</v>
      </c>
    </row>
    <row r="59" spans="1:19" ht="13.5" thickBot="1" x14ac:dyDescent="0.25">
      <c r="B59" s="111"/>
      <c r="C59" s="111"/>
      <c r="D59" s="111"/>
      <c r="E59" s="20"/>
      <c r="F59" s="63"/>
      <c r="G59" s="122"/>
      <c r="H59" s="122"/>
      <c r="I59" s="122"/>
      <c r="L59" s="100"/>
      <c r="M59" s="100"/>
      <c r="N59" s="100"/>
    </row>
    <row r="60" spans="1:19" ht="13.5" thickBot="1" x14ac:dyDescent="0.25">
      <c r="A60" s="84" t="s">
        <v>47</v>
      </c>
      <c r="B60" s="85">
        <v>41105</v>
      </c>
      <c r="C60" s="85">
        <v>30039570.349323533</v>
      </c>
      <c r="D60" s="85">
        <v>31975</v>
      </c>
      <c r="E60" s="20"/>
      <c r="F60" s="50" t="s">
        <v>47</v>
      </c>
      <c r="G60" s="51">
        <v>29600</v>
      </c>
      <c r="H60" s="51">
        <v>20838317.418329608</v>
      </c>
      <c r="I60" s="55">
        <v>23039</v>
      </c>
      <c r="K60" s="98" t="s">
        <v>47</v>
      </c>
      <c r="L60" s="99">
        <v>0.3886824324324325</v>
      </c>
      <c r="M60" s="99">
        <v>0.44155450491892423</v>
      </c>
      <c r="N60" s="99">
        <v>0.38786405659967871</v>
      </c>
      <c r="P60" s="6"/>
      <c r="Q60" s="6"/>
      <c r="R60" s="6"/>
      <c r="S60" s="6"/>
    </row>
    <row r="61" spans="1:19" ht="13.5" thickBot="1" x14ac:dyDescent="0.25">
      <c r="A61" s="38" t="s">
        <v>48</v>
      </c>
      <c r="B61" s="30">
        <v>6979</v>
      </c>
      <c r="C61" s="30">
        <v>5538683.1299783047</v>
      </c>
      <c r="D61" s="31">
        <v>4857</v>
      </c>
      <c r="E61" s="20"/>
      <c r="F61" s="73" t="s">
        <v>48</v>
      </c>
      <c r="G61" s="57">
        <v>4599</v>
      </c>
      <c r="H61" s="57">
        <v>3489209.984319455</v>
      </c>
      <c r="I61" s="58">
        <v>3121</v>
      </c>
      <c r="K61" s="10" t="s">
        <v>48</v>
      </c>
      <c r="L61" s="102">
        <v>0.51750380517503802</v>
      </c>
      <c r="M61" s="102">
        <v>0.58737455036217456</v>
      </c>
      <c r="N61" s="103">
        <v>0.55623197693047111</v>
      </c>
    </row>
    <row r="62" spans="1:19" ht="13.5" thickBot="1" x14ac:dyDescent="0.25">
      <c r="A62" s="39" t="s">
        <v>49</v>
      </c>
      <c r="B62" s="30">
        <v>3385</v>
      </c>
      <c r="C62" s="30">
        <v>3396119.2279561944</v>
      </c>
      <c r="D62" s="31">
        <v>1943</v>
      </c>
      <c r="E62" s="20"/>
      <c r="F62" s="68" t="s">
        <v>49</v>
      </c>
      <c r="G62" s="79">
        <v>1832</v>
      </c>
      <c r="H62" s="79">
        <v>1673548.1629428873</v>
      </c>
      <c r="I62" s="80">
        <v>1062</v>
      </c>
      <c r="K62" s="11" t="s">
        <v>49</v>
      </c>
      <c r="L62" s="102">
        <v>0.84770742358078599</v>
      </c>
      <c r="M62" s="102">
        <v>1.0292927942893586</v>
      </c>
      <c r="N62" s="103">
        <v>0.82956685499058391</v>
      </c>
    </row>
    <row r="63" spans="1:19" ht="13.5" thickBot="1" x14ac:dyDescent="0.25">
      <c r="A63" s="40" t="s">
        <v>50</v>
      </c>
      <c r="B63" s="34">
        <v>30741</v>
      </c>
      <c r="C63" s="34">
        <v>21104767.991389036</v>
      </c>
      <c r="D63" s="35">
        <v>25175</v>
      </c>
      <c r="E63" s="20"/>
      <c r="F63" s="69" t="s">
        <v>50</v>
      </c>
      <c r="G63" s="74">
        <v>23169</v>
      </c>
      <c r="H63" s="74">
        <v>15675559.271067265</v>
      </c>
      <c r="I63" s="75">
        <v>18856</v>
      </c>
      <c r="K63" s="12" t="s">
        <v>50</v>
      </c>
      <c r="L63" s="104">
        <v>0.32681600414346756</v>
      </c>
      <c r="M63" s="104">
        <v>0.34634864545742783</v>
      </c>
      <c r="N63" s="105">
        <v>0.33511879507848952</v>
      </c>
    </row>
    <row r="64" spans="1:19" ht="13.5" thickBot="1" x14ac:dyDescent="0.25">
      <c r="B64" s="111"/>
      <c r="C64" s="111"/>
      <c r="D64" s="111"/>
      <c r="E64" s="20"/>
      <c r="F64" s="63"/>
      <c r="G64" s="122"/>
      <c r="H64" s="122"/>
      <c r="I64" s="122"/>
      <c r="L64" s="100"/>
      <c r="M64" s="100"/>
      <c r="N64" s="100"/>
    </row>
    <row r="65" spans="1:19" ht="13.5" thickBot="1" x14ac:dyDescent="0.25">
      <c r="A65" s="84" t="s">
        <v>51</v>
      </c>
      <c r="B65" s="85">
        <v>3618</v>
      </c>
      <c r="C65" s="85">
        <v>5371472.6441482389</v>
      </c>
      <c r="D65" s="85">
        <v>1310</v>
      </c>
      <c r="E65" s="20"/>
      <c r="F65" s="50" t="s">
        <v>51</v>
      </c>
      <c r="G65" s="51">
        <v>3030</v>
      </c>
      <c r="H65" s="51">
        <v>4689248.93233003</v>
      </c>
      <c r="I65" s="55">
        <v>1190</v>
      </c>
      <c r="K65" s="98" t="s">
        <v>51</v>
      </c>
      <c r="L65" s="99">
        <v>0.19405940594059401</v>
      </c>
      <c r="M65" s="99">
        <v>0.14548677659541953</v>
      </c>
      <c r="N65" s="99">
        <v>0.10084033613445387</v>
      </c>
      <c r="P65" s="6"/>
      <c r="Q65" s="6"/>
      <c r="R65" s="6"/>
      <c r="S65" s="6"/>
    </row>
    <row r="66" spans="1:19" ht="13.5" thickBot="1" x14ac:dyDescent="0.25">
      <c r="A66" s="38" t="s">
        <v>52</v>
      </c>
      <c r="B66" s="30">
        <v>2634</v>
      </c>
      <c r="C66" s="30">
        <v>3947001.4190132199</v>
      </c>
      <c r="D66" s="31">
        <v>792</v>
      </c>
      <c r="E66" s="20"/>
      <c r="F66" s="73" t="s">
        <v>52</v>
      </c>
      <c r="G66" s="57">
        <v>2238</v>
      </c>
      <c r="H66" s="57">
        <v>3068157.7812395836</v>
      </c>
      <c r="I66" s="58">
        <v>915</v>
      </c>
      <c r="K66" s="10" t="s">
        <v>52</v>
      </c>
      <c r="L66" s="102">
        <v>0.17694369973190338</v>
      </c>
      <c r="M66" s="102">
        <v>0.28644017043301129</v>
      </c>
      <c r="N66" s="103">
        <v>-0.13442622950819672</v>
      </c>
    </row>
    <row r="67" spans="1:19" ht="13.5" thickBot="1" x14ac:dyDescent="0.25">
      <c r="A67" s="40" t="s">
        <v>53</v>
      </c>
      <c r="B67" s="34">
        <v>984</v>
      </c>
      <c r="C67" s="34">
        <v>1424471.2251350193</v>
      </c>
      <c r="D67" s="35">
        <v>518</v>
      </c>
      <c r="E67" s="20"/>
      <c r="F67" s="69" t="s">
        <v>53</v>
      </c>
      <c r="G67" s="74">
        <v>792</v>
      </c>
      <c r="H67" s="74">
        <v>1621091.1510904464</v>
      </c>
      <c r="I67" s="75">
        <v>275</v>
      </c>
      <c r="K67" s="12" t="s">
        <v>53</v>
      </c>
      <c r="L67" s="104">
        <v>0.24242424242424243</v>
      </c>
      <c r="M67" s="104">
        <v>-0.12128863069986429</v>
      </c>
      <c r="N67" s="105">
        <v>0.88363636363636355</v>
      </c>
    </row>
    <row r="68" spans="1:19" ht="13.5" thickBot="1" x14ac:dyDescent="0.25">
      <c r="B68" s="111"/>
      <c r="C68" s="111"/>
      <c r="D68" s="111"/>
      <c r="E68" s="20"/>
      <c r="F68" s="63"/>
      <c r="G68" s="122"/>
      <c r="H68" s="122"/>
      <c r="I68" s="122"/>
      <c r="L68" s="100"/>
      <c r="M68" s="100"/>
      <c r="N68" s="100"/>
    </row>
    <row r="69" spans="1:19" ht="13.5" thickBot="1" x14ac:dyDescent="0.25">
      <c r="A69" s="84" t="s">
        <v>54</v>
      </c>
      <c r="B69" s="85">
        <v>14705</v>
      </c>
      <c r="C69" s="85">
        <v>11867371.529573604</v>
      </c>
      <c r="D69" s="85">
        <v>10653</v>
      </c>
      <c r="E69" s="20"/>
      <c r="F69" s="50" t="s">
        <v>54</v>
      </c>
      <c r="G69" s="51">
        <v>14572</v>
      </c>
      <c r="H69" s="51">
        <v>12746954.112385187</v>
      </c>
      <c r="I69" s="55">
        <v>10947</v>
      </c>
      <c r="K69" s="98" t="s">
        <v>54</v>
      </c>
      <c r="L69" s="99">
        <v>9.1270930551743401E-3</v>
      </c>
      <c r="M69" s="99">
        <v>-6.9003353668384504E-2</v>
      </c>
      <c r="N69" s="99">
        <v>-2.6856673061112613E-2</v>
      </c>
      <c r="P69" s="6"/>
      <c r="Q69" s="6"/>
      <c r="R69" s="6"/>
      <c r="S69" s="6"/>
    </row>
    <row r="70" spans="1:19" ht="13.5" thickBot="1" x14ac:dyDescent="0.25">
      <c r="A70" s="38" t="s">
        <v>55</v>
      </c>
      <c r="B70" s="30">
        <v>5824</v>
      </c>
      <c r="C70" s="30">
        <v>4901167.9594361177</v>
      </c>
      <c r="D70" s="31">
        <v>4003</v>
      </c>
      <c r="E70" s="20"/>
      <c r="F70" s="73" t="s">
        <v>55</v>
      </c>
      <c r="G70" s="57">
        <v>5701</v>
      </c>
      <c r="H70" s="57">
        <v>4831235.0504301302</v>
      </c>
      <c r="I70" s="58">
        <v>4032</v>
      </c>
      <c r="K70" s="10" t="s">
        <v>55</v>
      </c>
      <c r="L70" s="102">
        <v>2.1575162252236435E-2</v>
      </c>
      <c r="M70" s="102">
        <v>1.4475161791136948E-2</v>
      </c>
      <c r="N70" s="103">
        <v>-7.1924603174603474E-3</v>
      </c>
    </row>
    <row r="71" spans="1:19" ht="13.5" thickBot="1" x14ac:dyDescent="0.25">
      <c r="A71" s="39" t="s">
        <v>56</v>
      </c>
      <c r="B71" s="30">
        <v>1257</v>
      </c>
      <c r="C71" s="30">
        <v>1210396.771700586</v>
      </c>
      <c r="D71" s="31">
        <v>823</v>
      </c>
      <c r="E71" s="20"/>
      <c r="F71" s="68" t="s">
        <v>56</v>
      </c>
      <c r="G71" s="79">
        <v>1122</v>
      </c>
      <c r="H71" s="79">
        <v>1027618.146109293</v>
      </c>
      <c r="I71" s="80">
        <v>704</v>
      </c>
      <c r="K71" s="11" t="s">
        <v>56</v>
      </c>
      <c r="L71" s="102">
        <v>0.1203208556149733</v>
      </c>
      <c r="M71" s="102">
        <v>0.17786628844899099</v>
      </c>
      <c r="N71" s="103">
        <v>0.16903409090909083</v>
      </c>
    </row>
    <row r="72" spans="1:19" ht="13.5" thickBot="1" x14ac:dyDescent="0.25">
      <c r="A72" s="39" t="s">
        <v>57</v>
      </c>
      <c r="B72" s="30">
        <v>1342</v>
      </c>
      <c r="C72" s="30">
        <v>832249.76260025369</v>
      </c>
      <c r="D72" s="31">
        <v>1020</v>
      </c>
      <c r="E72" s="20"/>
      <c r="F72" s="68" t="s">
        <v>57</v>
      </c>
      <c r="G72" s="79">
        <v>1438</v>
      </c>
      <c r="H72" s="79">
        <v>948032.73325687996</v>
      </c>
      <c r="I72" s="80">
        <v>1149</v>
      </c>
      <c r="K72" s="11" t="s">
        <v>57</v>
      </c>
      <c r="L72" s="102">
        <v>-6.6759388038942991E-2</v>
      </c>
      <c r="M72" s="102">
        <v>-0.12212971830504671</v>
      </c>
      <c r="N72" s="103">
        <v>-0.1122715404699739</v>
      </c>
    </row>
    <row r="73" spans="1:19" ht="13.5" thickBot="1" x14ac:dyDescent="0.25">
      <c r="A73" s="40" t="s">
        <v>58</v>
      </c>
      <c r="B73" s="34">
        <v>6282</v>
      </c>
      <c r="C73" s="34">
        <v>4923557.0358366473</v>
      </c>
      <c r="D73" s="35">
        <v>4807</v>
      </c>
      <c r="E73" s="20"/>
      <c r="F73" s="69" t="s">
        <v>58</v>
      </c>
      <c r="G73" s="74">
        <v>6311</v>
      </c>
      <c r="H73" s="74">
        <v>5940068.1825888846</v>
      </c>
      <c r="I73" s="75">
        <v>5062</v>
      </c>
      <c r="K73" s="12" t="s">
        <v>58</v>
      </c>
      <c r="L73" s="104">
        <v>-4.5951513230866325E-3</v>
      </c>
      <c r="M73" s="104">
        <v>-0.17112785838582867</v>
      </c>
      <c r="N73" s="105">
        <v>-5.0375345713156827E-2</v>
      </c>
    </row>
    <row r="74" spans="1:19" ht="13.5" thickBot="1" x14ac:dyDescent="0.25">
      <c r="B74" s="37"/>
      <c r="C74" s="37"/>
      <c r="D74" s="37"/>
      <c r="E74" s="20"/>
      <c r="F74" s="63"/>
      <c r="G74" s="70"/>
      <c r="H74" s="70"/>
      <c r="I74" s="70"/>
      <c r="L74" s="100"/>
      <c r="M74" s="100"/>
      <c r="N74" s="100"/>
    </row>
    <row r="75" spans="1:19" ht="13.5" thickBot="1" x14ac:dyDescent="0.25">
      <c r="A75" s="84" t="s">
        <v>59</v>
      </c>
      <c r="B75" s="85">
        <v>45822</v>
      </c>
      <c r="C75" s="85">
        <v>53432073.61601419</v>
      </c>
      <c r="D75" s="85">
        <v>28486</v>
      </c>
      <c r="E75" s="20"/>
      <c r="F75" s="50" t="s">
        <v>59</v>
      </c>
      <c r="G75" s="51">
        <v>37927</v>
      </c>
      <c r="H75" s="51">
        <v>42340220.233692035</v>
      </c>
      <c r="I75" s="55">
        <v>22670</v>
      </c>
      <c r="K75" s="98" t="s">
        <v>59</v>
      </c>
      <c r="L75" s="99">
        <v>0.20816305006987101</v>
      </c>
      <c r="M75" s="99">
        <v>0.26196966669284971</v>
      </c>
      <c r="N75" s="99">
        <v>0.25655050727834139</v>
      </c>
      <c r="P75" s="6"/>
      <c r="Q75" s="6"/>
      <c r="R75" s="6"/>
      <c r="S75" s="6"/>
    </row>
    <row r="76" spans="1:19" ht="13.5" thickBot="1" x14ac:dyDescent="0.25">
      <c r="A76" s="92" t="s">
        <v>60</v>
      </c>
      <c r="B76" s="34">
        <v>45822</v>
      </c>
      <c r="C76" s="34">
        <v>53432073.61601419</v>
      </c>
      <c r="D76" s="35">
        <v>28486</v>
      </c>
      <c r="E76" s="20"/>
      <c r="F76" s="72" t="s">
        <v>60</v>
      </c>
      <c r="G76" s="61">
        <v>37927</v>
      </c>
      <c r="H76" s="61">
        <v>42340220.233692035</v>
      </c>
      <c r="I76" s="62">
        <v>22670</v>
      </c>
      <c r="K76" s="14" t="s">
        <v>60</v>
      </c>
      <c r="L76" s="104">
        <v>0.20816305006987101</v>
      </c>
      <c r="M76" s="104">
        <v>0.26196966669284971</v>
      </c>
      <c r="N76" s="105">
        <v>0.25655050727834139</v>
      </c>
    </row>
    <row r="77" spans="1:19" ht="13.5" thickBot="1" x14ac:dyDescent="0.25">
      <c r="B77" s="37"/>
      <c r="C77" s="37"/>
      <c r="D77" s="37"/>
      <c r="E77" s="20"/>
      <c r="F77" s="63"/>
      <c r="G77" s="70"/>
      <c r="H77" s="70"/>
      <c r="I77" s="70"/>
      <c r="L77" s="100"/>
      <c r="M77" s="100"/>
      <c r="N77" s="100"/>
    </row>
    <row r="78" spans="1:19" ht="13.5" thickBot="1" x14ac:dyDescent="0.25">
      <c r="A78" s="84" t="s">
        <v>61</v>
      </c>
      <c r="B78" s="85">
        <v>19046</v>
      </c>
      <c r="C78" s="85">
        <v>21330832.334664211</v>
      </c>
      <c r="D78" s="85">
        <v>9794</v>
      </c>
      <c r="E78" s="20"/>
      <c r="F78" s="50" t="s">
        <v>61</v>
      </c>
      <c r="G78" s="51">
        <v>18507</v>
      </c>
      <c r="H78" s="51">
        <v>18604092.335162483</v>
      </c>
      <c r="I78" s="55">
        <v>9688</v>
      </c>
      <c r="K78" s="98" t="s">
        <v>61</v>
      </c>
      <c r="L78" s="99">
        <v>2.9124115199654188E-2</v>
      </c>
      <c r="M78" s="99">
        <v>0.14656667739431062</v>
      </c>
      <c r="N78" s="99">
        <v>1.0941370767960423E-2</v>
      </c>
      <c r="P78" s="6"/>
      <c r="Q78" s="6"/>
      <c r="R78" s="6"/>
      <c r="S78" s="6"/>
    </row>
    <row r="79" spans="1:19" ht="13.5" thickBot="1" x14ac:dyDescent="0.25">
      <c r="A79" s="92" t="s">
        <v>62</v>
      </c>
      <c r="B79" s="34">
        <v>19046</v>
      </c>
      <c r="C79" s="34">
        <v>21330832.334664211</v>
      </c>
      <c r="D79" s="35">
        <v>9794</v>
      </c>
      <c r="E79" s="20"/>
      <c r="F79" s="72" t="s">
        <v>62</v>
      </c>
      <c r="G79" s="61">
        <v>18507</v>
      </c>
      <c r="H79" s="61">
        <v>18604092.335162483</v>
      </c>
      <c r="I79" s="62">
        <v>9688</v>
      </c>
      <c r="K79" s="14" t="s">
        <v>62</v>
      </c>
      <c r="L79" s="104">
        <v>2.9124115199654188E-2</v>
      </c>
      <c r="M79" s="104">
        <v>0.14656667739431062</v>
      </c>
      <c r="N79" s="105">
        <v>1.0941370767960423E-2</v>
      </c>
    </row>
    <row r="80" spans="1:19" ht="13.5" thickBot="1" x14ac:dyDescent="0.25">
      <c r="B80" s="37"/>
      <c r="C80" s="37"/>
      <c r="D80" s="37"/>
      <c r="E80" s="20"/>
      <c r="F80" s="63"/>
      <c r="G80" s="70"/>
      <c r="H80" s="70"/>
      <c r="I80" s="70"/>
      <c r="L80" s="100"/>
      <c r="M80" s="100"/>
      <c r="N80" s="100"/>
    </row>
    <row r="81" spans="1:19" ht="13.5" thickBot="1" x14ac:dyDescent="0.25">
      <c r="A81" s="84" t="s">
        <v>63</v>
      </c>
      <c r="B81" s="85">
        <v>9172</v>
      </c>
      <c r="C81" s="85">
        <v>8600036.8882473595</v>
      </c>
      <c r="D81" s="85">
        <v>6983</v>
      </c>
      <c r="E81" s="20"/>
      <c r="F81" s="50" t="s">
        <v>63</v>
      </c>
      <c r="G81" s="51">
        <v>6824</v>
      </c>
      <c r="H81" s="51">
        <v>6774826.7329791356</v>
      </c>
      <c r="I81" s="55">
        <v>5215</v>
      </c>
      <c r="K81" s="98" t="s">
        <v>63</v>
      </c>
      <c r="L81" s="99">
        <v>0.34407971864009368</v>
      </c>
      <c r="M81" s="99">
        <v>0.26941060298757091</v>
      </c>
      <c r="N81" s="99">
        <v>0.33902205177372968</v>
      </c>
      <c r="P81" s="6"/>
      <c r="Q81" s="6"/>
      <c r="R81" s="6"/>
      <c r="S81" s="6"/>
    </row>
    <row r="82" spans="1:19" ht="13.5" thickBot="1" x14ac:dyDescent="0.25">
      <c r="A82" s="92" t="s">
        <v>64</v>
      </c>
      <c r="B82" s="34">
        <v>9172</v>
      </c>
      <c r="C82" s="34">
        <v>8600036.8882473595</v>
      </c>
      <c r="D82" s="35">
        <v>6983</v>
      </c>
      <c r="E82" s="20"/>
      <c r="F82" s="72" t="s">
        <v>64</v>
      </c>
      <c r="G82" s="61">
        <v>6824</v>
      </c>
      <c r="H82" s="61">
        <v>6774826.7329791356</v>
      </c>
      <c r="I82" s="62">
        <v>5215</v>
      </c>
      <c r="K82" s="14" t="s">
        <v>64</v>
      </c>
      <c r="L82" s="104">
        <v>0.34407971864009368</v>
      </c>
      <c r="M82" s="104">
        <v>0.26941060298757091</v>
      </c>
      <c r="N82" s="105">
        <v>0.33902205177372968</v>
      </c>
    </row>
    <row r="83" spans="1:19" ht="13.5" thickBot="1" x14ac:dyDescent="0.25">
      <c r="B83" s="111"/>
      <c r="C83" s="111"/>
      <c r="D83" s="111"/>
      <c r="E83" s="20"/>
      <c r="F83" s="63"/>
      <c r="G83" s="122"/>
      <c r="H83" s="122"/>
      <c r="I83" s="122"/>
      <c r="L83" s="100"/>
      <c r="M83" s="100"/>
      <c r="N83" s="100"/>
    </row>
    <row r="84" spans="1:19" ht="13.5" thickBot="1" x14ac:dyDescent="0.25">
      <c r="A84" s="84" t="s">
        <v>65</v>
      </c>
      <c r="B84" s="85">
        <v>12689</v>
      </c>
      <c r="C84" s="85">
        <v>13257137.968866013</v>
      </c>
      <c r="D84" s="85">
        <v>9156</v>
      </c>
      <c r="E84" s="20"/>
      <c r="F84" s="50" t="s">
        <v>65</v>
      </c>
      <c r="G84" s="51">
        <v>10398</v>
      </c>
      <c r="H84" s="51">
        <v>9238516.8409606721</v>
      </c>
      <c r="I84" s="55">
        <v>7799</v>
      </c>
      <c r="K84" s="98" t="s">
        <v>65</v>
      </c>
      <c r="L84" s="99">
        <v>0.22033083285247157</v>
      </c>
      <c r="M84" s="99">
        <v>0.434985528206004</v>
      </c>
      <c r="N84" s="99">
        <v>0.17399666623926136</v>
      </c>
      <c r="P84" s="6"/>
      <c r="Q84" s="6"/>
      <c r="R84" s="6"/>
      <c r="S84" s="6"/>
    </row>
    <row r="85" spans="1:19" ht="13.5" thickBot="1" x14ac:dyDescent="0.25">
      <c r="A85" s="38" t="s">
        <v>66</v>
      </c>
      <c r="B85" s="30">
        <v>3246</v>
      </c>
      <c r="C85" s="30">
        <v>3369395.0043497151</v>
      </c>
      <c r="D85" s="31">
        <v>2416</v>
      </c>
      <c r="E85" s="20"/>
      <c r="F85" s="73" t="s">
        <v>66</v>
      </c>
      <c r="G85" s="57">
        <v>2652</v>
      </c>
      <c r="H85" s="57">
        <v>2302052.8068142668</v>
      </c>
      <c r="I85" s="58">
        <v>1919</v>
      </c>
      <c r="K85" s="10" t="s">
        <v>66</v>
      </c>
      <c r="L85" s="102">
        <v>0.22398190045248878</v>
      </c>
      <c r="M85" s="102">
        <v>0.46364800771556025</v>
      </c>
      <c r="N85" s="103">
        <v>0.25898905680041695</v>
      </c>
    </row>
    <row r="86" spans="1:19" ht="13.5" thickBot="1" x14ac:dyDescent="0.25">
      <c r="A86" s="39" t="s">
        <v>67</v>
      </c>
      <c r="B86" s="30">
        <v>2395</v>
      </c>
      <c r="C86" s="30">
        <v>2526443.9697052715</v>
      </c>
      <c r="D86" s="31">
        <v>1648</v>
      </c>
      <c r="E86" s="20"/>
      <c r="F86" s="68" t="s">
        <v>67</v>
      </c>
      <c r="G86" s="79">
        <v>1807</v>
      </c>
      <c r="H86" s="79">
        <v>1691897.9533625878</v>
      </c>
      <c r="I86" s="80">
        <v>1326</v>
      </c>
      <c r="K86" s="11" t="s">
        <v>67</v>
      </c>
      <c r="L86" s="102">
        <v>0.32540121748754847</v>
      </c>
      <c r="M86" s="102">
        <v>0.49326025525597017</v>
      </c>
      <c r="N86" s="103">
        <v>0.24283559577677227</v>
      </c>
    </row>
    <row r="87" spans="1:19" ht="13.5" thickBot="1" x14ac:dyDescent="0.25">
      <c r="A87" s="40" t="s">
        <v>68</v>
      </c>
      <c r="B87" s="34">
        <v>7048</v>
      </c>
      <c r="C87" s="34">
        <v>7361298.9948110254</v>
      </c>
      <c r="D87" s="35">
        <v>5092</v>
      </c>
      <c r="E87" s="20"/>
      <c r="F87" s="69" t="s">
        <v>68</v>
      </c>
      <c r="G87" s="74">
        <v>5939</v>
      </c>
      <c r="H87" s="74">
        <v>5244566.080783817</v>
      </c>
      <c r="I87" s="75">
        <v>4554</v>
      </c>
      <c r="K87" s="12" t="s">
        <v>68</v>
      </c>
      <c r="L87" s="104">
        <v>0.18673177302576183</v>
      </c>
      <c r="M87" s="104">
        <v>0.40360496586799721</v>
      </c>
      <c r="N87" s="105">
        <v>0.11813790074659636</v>
      </c>
    </row>
    <row r="88" spans="1:19" ht="13.5" thickBot="1" x14ac:dyDescent="0.25">
      <c r="B88" s="37"/>
      <c r="C88" s="37"/>
      <c r="D88" s="37"/>
      <c r="E88" s="20"/>
      <c r="F88" s="63"/>
      <c r="G88" s="70"/>
      <c r="H88" s="70"/>
      <c r="I88" s="70"/>
      <c r="L88" s="100"/>
      <c r="M88" s="100"/>
      <c r="N88" s="100"/>
    </row>
    <row r="89" spans="1:19" ht="13.5" thickBot="1" x14ac:dyDescent="0.25">
      <c r="A89" s="90" t="s">
        <v>69</v>
      </c>
      <c r="B89" s="85">
        <v>3096</v>
      </c>
      <c r="C89" s="85">
        <v>2956043.231416136</v>
      </c>
      <c r="D89" s="85">
        <v>2292</v>
      </c>
      <c r="E89" s="20"/>
      <c r="F89" s="54" t="s">
        <v>69</v>
      </c>
      <c r="G89" s="51">
        <v>2772</v>
      </c>
      <c r="H89" s="51">
        <v>2703802.5195831889</v>
      </c>
      <c r="I89" s="55">
        <v>2079</v>
      </c>
      <c r="K89" s="101" t="s">
        <v>69</v>
      </c>
      <c r="L89" s="99">
        <v>0.11688311688311681</v>
      </c>
      <c r="M89" s="99">
        <v>9.3291100221266188E-2</v>
      </c>
      <c r="N89" s="99">
        <v>0.10245310245310235</v>
      </c>
      <c r="P89" s="6"/>
      <c r="Q89" s="6"/>
      <c r="R89" s="6"/>
      <c r="S89" s="6"/>
    </row>
    <row r="90" spans="1:19" ht="13.5" thickBot="1" x14ac:dyDescent="0.25">
      <c r="A90" s="91" t="s">
        <v>70</v>
      </c>
      <c r="B90" s="34">
        <v>3096</v>
      </c>
      <c r="C90" s="34">
        <v>2956043.231416136</v>
      </c>
      <c r="D90" s="35">
        <v>2292</v>
      </c>
      <c r="E90" s="20"/>
      <c r="F90" s="71" t="s">
        <v>70</v>
      </c>
      <c r="G90" s="61">
        <v>2772</v>
      </c>
      <c r="H90" s="61">
        <v>2703802.5195831889</v>
      </c>
      <c r="I90" s="62">
        <v>2079</v>
      </c>
      <c r="K90" s="13" t="s">
        <v>70</v>
      </c>
      <c r="L90" s="104">
        <v>0.11688311688311681</v>
      </c>
      <c r="M90" s="104">
        <v>9.3291100221266188E-2</v>
      </c>
      <c r="N90" s="105">
        <v>0.10245310245310235</v>
      </c>
    </row>
    <row r="91" spans="1:19" ht="13.5" thickBot="1" x14ac:dyDescent="0.25">
      <c r="B91" s="37"/>
      <c r="C91" s="37"/>
      <c r="D91" s="37"/>
      <c r="E91" s="20"/>
      <c r="F91" s="63"/>
      <c r="G91" s="70"/>
      <c r="H91" s="70"/>
      <c r="I91" s="70"/>
      <c r="L91" s="100"/>
      <c r="M91" s="100"/>
      <c r="N91" s="100"/>
    </row>
    <row r="92" spans="1:19" ht="13.5" thickBot="1" x14ac:dyDescent="0.25">
      <c r="A92" s="92" t="s">
        <v>71</v>
      </c>
      <c r="B92" s="125"/>
      <c r="C92" s="125"/>
      <c r="D92" s="126"/>
      <c r="E92" s="20"/>
      <c r="F92" s="72" t="s">
        <v>71</v>
      </c>
      <c r="G92" s="125"/>
      <c r="H92" s="125"/>
      <c r="I92" s="126"/>
      <c r="K92" s="14" t="s">
        <v>71</v>
      </c>
      <c r="L92" s="125"/>
      <c r="M92" s="125"/>
      <c r="N92" s="126"/>
    </row>
  </sheetData>
  <mergeCells count="1">
    <mergeCell ref="K1:L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tabColor theme="3"/>
  </sheetPr>
  <dimension ref="A1:S92"/>
  <sheetViews>
    <sheetView zoomScale="85" zoomScaleNormal="85" workbookViewId="0">
      <selection activeCell="A2" sqref="A2"/>
    </sheetView>
  </sheetViews>
  <sheetFormatPr baseColWidth="10" defaultColWidth="9.140625" defaultRowHeight="12.75" x14ac:dyDescent="0.2"/>
  <cols>
    <col min="1" max="1" width="26.28515625" style="24" bestFit="1" customWidth="1"/>
    <col min="2" max="2" width="12.42578125" style="24" bestFit="1" customWidth="1"/>
    <col min="3" max="3" width="13.28515625" style="24" bestFit="1" customWidth="1"/>
    <col min="4" max="4" width="9.140625" style="24"/>
    <col min="5" max="5" width="9.140625" style="2"/>
    <col min="6" max="6" width="26.28515625" style="43" bestFit="1" customWidth="1"/>
    <col min="7" max="7" width="12.42578125" style="43" bestFit="1" customWidth="1"/>
    <col min="8" max="8" width="13.140625" style="43" bestFit="1" customWidth="1"/>
    <col min="9" max="9" width="11.5703125" style="43" customWidth="1"/>
    <col min="10" max="10" width="9.140625" style="2"/>
    <col min="11" max="11" width="26.28515625" style="2" bestFit="1" customWidth="1"/>
    <col min="12" max="12" width="12.140625" style="2" bestFit="1" customWidth="1"/>
    <col min="13" max="13" width="16.42578125" style="2" customWidth="1"/>
    <col min="14" max="14" width="14.140625" style="2" customWidth="1"/>
    <col min="15" max="247" width="9.140625" style="2"/>
    <col min="248" max="248" width="22.7109375" style="2" bestFit="1" customWidth="1"/>
    <col min="249" max="249" width="12.140625" style="2" customWidth="1"/>
    <col min="250" max="250" width="16.7109375" style="2" customWidth="1"/>
    <col min="251" max="251" width="13.28515625" style="2" bestFit="1" customWidth="1"/>
    <col min="252" max="503" width="9.140625" style="2"/>
    <col min="504" max="504" width="22.7109375" style="2" bestFit="1" customWidth="1"/>
    <col min="505" max="505" width="12.140625" style="2" customWidth="1"/>
    <col min="506" max="506" width="16.7109375" style="2" customWidth="1"/>
    <col min="507" max="507" width="13.28515625" style="2" bestFit="1" customWidth="1"/>
    <col min="508" max="759" width="9.140625" style="2"/>
    <col min="760" max="760" width="22.7109375" style="2" bestFit="1" customWidth="1"/>
    <col min="761" max="761" width="12.140625" style="2" customWidth="1"/>
    <col min="762" max="762" width="16.7109375" style="2" customWidth="1"/>
    <col min="763" max="763" width="13.28515625" style="2" bestFit="1" customWidth="1"/>
    <col min="764" max="1015" width="9.140625" style="2"/>
    <col min="1016" max="1016" width="22.7109375" style="2" bestFit="1" customWidth="1"/>
    <col min="1017" max="1017" width="12.140625" style="2" customWidth="1"/>
    <col min="1018" max="1018" width="16.7109375" style="2" customWidth="1"/>
    <col min="1019" max="1019" width="13.28515625" style="2" bestFit="1" customWidth="1"/>
    <col min="1020" max="1271" width="9.140625" style="2"/>
    <col min="1272" max="1272" width="22.7109375" style="2" bestFit="1" customWidth="1"/>
    <col min="1273" max="1273" width="12.140625" style="2" customWidth="1"/>
    <col min="1274" max="1274" width="16.7109375" style="2" customWidth="1"/>
    <col min="1275" max="1275" width="13.28515625" style="2" bestFit="1" customWidth="1"/>
    <col min="1276" max="1527" width="9.140625" style="2"/>
    <col min="1528" max="1528" width="22.7109375" style="2" bestFit="1" customWidth="1"/>
    <col min="1529" max="1529" width="12.140625" style="2" customWidth="1"/>
    <col min="1530" max="1530" width="16.7109375" style="2" customWidth="1"/>
    <col min="1531" max="1531" width="13.28515625" style="2" bestFit="1" customWidth="1"/>
    <col min="1532" max="1783" width="9.140625" style="2"/>
    <col min="1784" max="1784" width="22.7109375" style="2" bestFit="1" customWidth="1"/>
    <col min="1785" max="1785" width="12.140625" style="2" customWidth="1"/>
    <col min="1786" max="1786" width="16.7109375" style="2" customWidth="1"/>
    <col min="1787" max="1787" width="13.28515625" style="2" bestFit="1" customWidth="1"/>
    <col min="1788" max="2039" width="9.140625" style="2"/>
    <col min="2040" max="2040" width="22.7109375" style="2" bestFit="1" customWidth="1"/>
    <col min="2041" max="2041" width="12.140625" style="2" customWidth="1"/>
    <col min="2042" max="2042" width="16.7109375" style="2" customWidth="1"/>
    <col min="2043" max="2043" width="13.28515625" style="2" bestFit="1" customWidth="1"/>
    <col min="2044" max="2295" width="9.140625" style="2"/>
    <col min="2296" max="2296" width="22.7109375" style="2" bestFit="1" customWidth="1"/>
    <col min="2297" max="2297" width="12.140625" style="2" customWidth="1"/>
    <col min="2298" max="2298" width="16.7109375" style="2" customWidth="1"/>
    <col min="2299" max="2299" width="13.28515625" style="2" bestFit="1" customWidth="1"/>
    <col min="2300" max="2551" width="9.140625" style="2"/>
    <col min="2552" max="2552" width="22.7109375" style="2" bestFit="1" customWidth="1"/>
    <col min="2553" max="2553" width="12.140625" style="2" customWidth="1"/>
    <col min="2554" max="2554" width="16.7109375" style="2" customWidth="1"/>
    <col min="2555" max="2555" width="13.28515625" style="2" bestFit="1" customWidth="1"/>
    <col min="2556" max="2807" width="9.140625" style="2"/>
    <col min="2808" max="2808" width="22.7109375" style="2" bestFit="1" customWidth="1"/>
    <col min="2809" max="2809" width="12.140625" style="2" customWidth="1"/>
    <col min="2810" max="2810" width="16.7109375" style="2" customWidth="1"/>
    <col min="2811" max="2811" width="13.28515625" style="2" bestFit="1" customWidth="1"/>
    <col min="2812" max="3063" width="9.140625" style="2"/>
    <col min="3064" max="3064" width="22.7109375" style="2" bestFit="1" customWidth="1"/>
    <col min="3065" max="3065" width="12.140625" style="2" customWidth="1"/>
    <col min="3066" max="3066" width="16.7109375" style="2" customWidth="1"/>
    <col min="3067" max="3067" width="13.28515625" style="2" bestFit="1" customWidth="1"/>
    <col min="3068" max="3319" width="9.140625" style="2"/>
    <col min="3320" max="3320" width="22.7109375" style="2" bestFit="1" customWidth="1"/>
    <col min="3321" max="3321" width="12.140625" style="2" customWidth="1"/>
    <col min="3322" max="3322" width="16.7109375" style="2" customWidth="1"/>
    <col min="3323" max="3323" width="13.28515625" style="2" bestFit="1" customWidth="1"/>
    <col min="3324" max="3575" width="9.140625" style="2"/>
    <col min="3576" max="3576" width="22.7109375" style="2" bestFit="1" customWidth="1"/>
    <col min="3577" max="3577" width="12.140625" style="2" customWidth="1"/>
    <col min="3578" max="3578" width="16.7109375" style="2" customWidth="1"/>
    <col min="3579" max="3579" width="13.28515625" style="2" bestFit="1" customWidth="1"/>
    <col min="3580" max="3831" width="9.140625" style="2"/>
    <col min="3832" max="3832" width="22.7109375" style="2" bestFit="1" customWidth="1"/>
    <col min="3833" max="3833" width="12.140625" style="2" customWidth="1"/>
    <col min="3834" max="3834" width="16.7109375" style="2" customWidth="1"/>
    <col min="3835" max="3835" width="13.28515625" style="2" bestFit="1" customWidth="1"/>
    <col min="3836" max="4087" width="9.140625" style="2"/>
    <col min="4088" max="4088" width="22.7109375" style="2" bestFit="1" customWidth="1"/>
    <col min="4089" max="4089" width="12.140625" style="2" customWidth="1"/>
    <col min="4090" max="4090" width="16.7109375" style="2" customWidth="1"/>
    <col min="4091" max="4091" width="13.28515625" style="2" bestFit="1" customWidth="1"/>
    <col min="4092" max="4343" width="9.140625" style="2"/>
    <col min="4344" max="4344" width="22.7109375" style="2" bestFit="1" customWidth="1"/>
    <col min="4345" max="4345" width="12.140625" style="2" customWidth="1"/>
    <col min="4346" max="4346" width="16.7109375" style="2" customWidth="1"/>
    <col min="4347" max="4347" width="13.28515625" style="2" bestFit="1" customWidth="1"/>
    <col min="4348" max="4599" width="9.140625" style="2"/>
    <col min="4600" max="4600" width="22.7109375" style="2" bestFit="1" customWidth="1"/>
    <col min="4601" max="4601" width="12.140625" style="2" customWidth="1"/>
    <col min="4602" max="4602" width="16.7109375" style="2" customWidth="1"/>
    <col min="4603" max="4603" width="13.28515625" style="2" bestFit="1" customWidth="1"/>
    <col min="4604" max="4855" width="9.140625" style="2"/>
    <col min="4856" max="4856" width="22.7109375" style="2" bestFit="1" customWidth="1"/>
    <col min="4857" max="4857" width="12.140625" style="2" customWidth="1"/>
    <col min="4858" max="4858" width="16.7109375" style="2" customWidth="1"/>
    <col min="4859" max="4859" width="13.28515625" style="2" bestFit="1" customWidth="1"/>
    <col min="4860" max="5111" width="9.140625" style="2"/>
    <col min="5112" max="5112" width="22.7109375" style="2" bestFit="1" customWidth="1"/>
    <col min="5113" max="5113" width="12.140625" style="2" customWidth="1"/>
    <col min="5114" max="5114" width="16.7109375" style="2" customWidth="1"/>
    <col min="5115" max="5115" width="13.28515625" style="2" bestFit="1" customWidth="1"/>
    <col min="5116" max="5367" width="9.140625" style="2"/>
    <col min="5368" max="5368" width="22.7109375" style="2" bestFit="1" customWidth="1"/>
    <col min="5369" max="5369" width="12.140625" style="2" customWidth="1"/>
    <col min="5370" max="5370" width="16.7109375" style="2" customWidth="1"/>
    <col min="5371" max="5371" width="13.28515625" style="2" bestFit="1" customWidth="1"/>
    <col min="5372" max="5623" width="9.140625" style="2"/>
    <col min="5624" max="5624" width="22.7109375" style="2" bestFit="1" customWidth="1"/>
    <col min="5625" max="5625" width="12.140625" style="2" customWidth="1"/>
    <col min="5626" max="5626" width="16.7109375" style="2" customWidth="1"/>
    <col min="5627" max="5627" width="13.28515625" style="2" bestFit="1" customWidth="1"/>
    <col min="5628" max="5879" width="9.140625" style="2"/>
    <col min="5880" max="5880" width="22.7109375" style="2" bestFit="1" customWidth="1"/>
    <col min="5881" max="5881" width="12.140625" style="2" customWidth="1"/>
    <col min="5882" max="5882" width="16.7109375" style="2" customWidth="1"/>
    <col min="5883" max="5883" width="13.28515625" style="2" bestFit="1" customWidth="1"/>
    <col min="5884" max="6135" width="9.140625" style="2"/>
    <col min="6136" max="6136" width="22.7109375" style="2" bestFit="1" customWidth="1"/>
    <col min="6137" max="6137" width="12.140625" style="2" customWidth="1"/>
    <col min="6138" max="6138" width="16.7109375" style="2" customWidth="1"/>
    <col min="6139" max="6139" width="13.28515625" style="2" bestFit="1" customWidth="1"/>
    <col min="6140" max="6391" width="9.140625" style="2"/>
    <col min="6392" max="6392" width="22.7109375" style="2" bestFit="1" customWidth="1"/>
    <col min="6393" max="6393" width="12.140625" style="2" customWidth="1"/>
    <col min="6394" max="6394" width="16.7109375" style="2" customWidth="1"/>
    <col min="6395" max="6395" width="13.28515625" style="2" bestFit="1" customWidth="1"/>
    <col min="6396" max="6647" width="9.140625" style="2"/>
    <col min="6648" max="6648" width="22.7109375" style="2" bestFit="1" customWidth="1"/>
    <col min="6649" max="6649" width="12.140625" style="2" customWidth="1"/>
    <col min="6650" max="6650" width="16.7109375" style="2" customWidth="1"/>
    <col min="6651" max="6651" width="13.28515625" style="2" bestFit="1" customWidth="1"/>
    <col min="6652" max="6903" width="9.140625" style="2"/>
    <col min="6904" max="6904" width="22.7109375" style="2" bestFit="1" customWidth="1"/>
    <col min="6905" max="6905" width="12.140625" style="2" customWidth="1"/>
    <col min="6906" max="6906" width="16.7109375" style="2" customWidth="1"/>
    <col min="6907" max="6907" width="13.28515625" style="2" bestFit="1" customWidth="1"/>
    <col min="6908" max="7159" width="9.140625" style="2"/>
    <col min="7160" max="7160" width="22.7109375" style="2" bestFit="1" customWidth="1"/>
    <col min="7161" max="7161" width="12.140625" style="2" customWidth="1"/>
    <col min="7162" max="7162" width="16.7109375" style="2" customWidth="1"/>
    <col min="7163" max="7163" width="13.28515625" style="2" bestFit="1" customWidth="1"/>
    <col min="7164" max="7415" width="9.140625" style="2"/>
    <col min="7416" max="7416" width="22.7109375" style="2" bestFit="1" customWidth="1"/>
    <col min="7417" max="7417" width="12.140625" style="2" customWidth="1"/>
    <col min="7418" max="7418" width="16.7109375" style="2" customWidth="1"/>
    <col min="7419" max="7419" width="13.28515625" style="2" bestFit="1" customWidth="1"/>
    <col min="7420" max="7671" width="9.140625" style="2"/>
    <col min="7672" max="7672" width="22.7109375" style="2" bestFit="1" customWidth="1"/>
    <col min="7673" max="7673" width="12.140625" style="2" customWidth="1"/>
    <col min="7674" max="7674" width="16.7109375" style="2" customWidth="1"/>
    <col min="7675" max="7675" width="13.28515625" style="2" bestFit="1" customWidth="1"/>
    <col min="7676" max="7927" width="9.140625" style="2"/>
    <col min="7928" max="7928" width="22.7109375" style="2" bestFit="1" customWidth="1"/>
    <col min="7929" max="7929" width="12.140625" style="2" customWidth="1"/>
    <col min="7930" max="7930" width="16.7109375" style="2" customWidth="1"/>
    <col min="7931" max="7931" width="13.28515625" style="2" bestFit="1" customWidth="1"/>
    <col min="7932" max="8183" width="9.140625" style="2"/>
    <col min="8184" max="8184" width="22.7109375" style="2" bestFit="1" customWidth="1"/>
    <col min="8185" max="8185" width="12.140625" style="2" customWidth="1"/>
    <col min="8186" max="8186" width="16.7109375" style="2" customWidth="1"/>
    <col min="8187" max="8187" width="13.28515625" style="2" bestFit="1" customWidth="1"/>
    <col min="8188" max="8439" width="9.140625" style="2"/>
    <col min="8440" max="8440" width="22.7109375" style="2" bestFit="1" customWidth="1"/>
    <col min="8441" max="8441" width="12.140625" style="2" customWidth="1"/>
    <col min="8442" max="8442" width="16.7109375" style="2" customWidth="1"/>
    <col min="8443" max="8443" width="13.28515625" style="2" bestFit="1" customWidth="1"/>
    <col min="8444" max="8695" width="9.140625" style="2"/>
    <col min="8696" max="8696" width="22.7109375" style="2" bestFit="1" customWidth="1"/>
    <col min="8697" max="8697" width="12.140625" style="2" customWidth="1"/>
    <col min="8698" max="8698" width="16.7109375" style="2" customWidth="1"/>
    <col min="8699" max="8699" width="13.28515625" style="2" bestFit="1" customWidth="1"/>
    <col min="8700" max="8951" width="9.140625" style="2"/>
    <col min="8952" max="8952" width="22.7109375" style="2" bestFit="1" customWidth="1"/>
    <col min="8953" max="8953" width="12.140625" style="2" customWidth="1"/>
    <col min="8954" max="8954" width="16.7109375" style="2" customWidth="1"/>
    <col min="8955" max="8955" width="13.28515625" style="2" bestFit="1" customWidth="1"/>
    <col min="8956" max="9207" width="9.140625" style="2"/>
    <col min="9208" max="9208" width="22.7109375" style="2" bestFit="1" customWidth="1"/>
    <col min="9209" max="9209" width="12.140625" style="2" customWidth="1"/>
    <col min="9210" max="9210" width="16.7109375" style="2" customWidth="1"/>
    <col min="9211" max="9211" width="13.28515625" style="2" bestFit="1" customWidth="1"/>
    <col min="9212" max="9463" width="9.140625" style="2"/>
    <col min="9464" max="9464" width="22.7109375" style="2" bestFit="1" customWidth="1"/>
    <col min="9465" max="9465" width="12.140625" style="2" customWidth="1"/>
    <col min="9466" max="9466" width="16.7109375" style="2" customWidth="1"/>
    <col min="9467" max="9467" width="13.28515625" style="2" bestFit="1" customWidth="1"/>
    <col min="9468" max="9719" width="9.140625" style="2"/>
    <col min="9720" max="9720" width="22.7109375" style="2" bestFit="1" customWidth="1"/>
    <col min="9721" max="9721" width="12.140625" style="2" customWidth="1"/>
    <col min="9722" max="9722" width="16.7109375" style="2" customWidth="1"/>
    <col min="9723" max="9723" width="13.28515625" style="2" bestFit="1" customWidth="1"/>
    <col min="9724" max="9975" width="9.140625" style="2"/>
    <col min="9976" max="9976" width="22.7109375" style="2" bestFit="1" customWidth="1"/>
    <col min="9977" max="9977" width="12.140625" style="2" customWidth="1"/>
    <col min="9978" max="9978" width="16.7109375" style="2" customWidth="1"/>
    <col min="9979" max="9979" width="13.28515625" style="2" bestFit="1" customWidth="1"/>
    <col min="9980" max="10231" width="9.140625" style="2"/>
    <col min="10232" max="10232" width="22.7109375" style="2" bestFit="1" customWidth="1"/>
    <col min="10233" max="10233" width="12.140625" style="2" customWidth="1"/>
    <col min="10234" max="10234" width="16.7109375" style="2" customWidth="1"/>
    <col min="10235" max="10235" width="13.28515625" style="2" bestFit="1" customWidth="1"/>
    <col min="10236" max="10487" width="9.140625" style="2"/>
    <col min="10488" max="10488" width="22.7109375" style="2" bestFit="1" customWidth="1"/>
    <col min="10489" max="10489" width="12.140625" style="2" customWidth="1"/>
    <col min="10490" max="10490" width="16.7109375" style="2" customWidth="1"/>
    <col min="10491" max="10491" width="13.28515625" style="2" bestFit="1" customWidth="1"/>
    <col min="10492" max="10743" width="9.140625" style="2"/>
    <col min="10744" max="10744" width="22.7109375" style="2" bestFit="1" customWidth="1"/>
    <col min="10745" max="10745" width="12.140625" style="2" customWidth="1"/>
    <col min="10746" max="10746" width="16.7109375" style="2" customWidth="1"/>
    <col min="10747" max="10747" width="13.28515625" style="2" bestFit="1" customWidth="1"/>
    <col min="10748" max="10999" width="9.140625" style="2"/>
    <col min="11000" max="11000" width="22.7109375" style="2" bestFit="1" customWidth="1"/>
    <col min="11001" max="11001" width="12.140625" style="2" customWidth="1"/>
    <col min="11002" max="11002" width="16.7109375" style="2" customWidth="1"/>
    <col min="11003" max="11003" width="13.28515625" style="2" bestFit="1" customWidth="1"/>
    <col min="11004" max="11255" width="9.140625" style="2"/>
    <col min="11256" max="11256" width="22.7109375" style="2" bestFit="1" customWidth="1"/>
    <col min="11257" max="11257" width="12.140625" style="2" customWidth="1"/>
    <col min="11258" max="11258" width="16.7109375" style="2" customWidth="1"/>
    <col min="11259" max="11259" width="13.28515625" style="2" bestFit="1" customWidth="1"/>
    <col min="11260" max="11511" width="9.140625" style="2"/>
    <col min="11512" max="11512" width="22.7109375" style="2" bestFit="1" customWidth="1"/>
    <col min="11513" max="11513" width="12.140625" style="2" customWidth="1"/>
    <col min="11514" max="11514" width="16.7109375" style="2" customWidth="1"/>
    <col min="11515" max="11515" width="13.28515625" style="2" bestFit="1" customWidth="1"/>
    <col min="11516" max="11767" width="9.140625" style="2"/>
    <col min="11768" max="11768" width="22.7109375" style="2" bestFit="1" customWidth="1"/>
    <col min="11769" max="11769" width="12.140625" style="2" customWidth="1"/>
    <col min="11770" max="11770" width="16.7109375" style="2" customWidth="1"/>
    <col min="11771" max="11771" width="13.28515625" style="2" bestFit="1" customWidth="1"/>
    <col min="11772" max="12023" width="9.140625" style="2"/>
    <col min="12024" max="12024" width="22.7109375" style="2" bestFit="1" customWidth="1"/>
    <col min="12025" max="12025" width="12.140625" style="2" customWidth="1"/>
    <col min="12026" max="12026" width="16.7109375" style="2" customWidth="1"/>
    <col min="12027" max="12027" width="13.28515625" style="2" bestFit="1" customWidth="1"/>
    <col min="12028" max="12279" width="9.140625" style="2"/>
    <col min="12280" max="12280" width="22.7109375" style="2" bestFit="1" customWidth="1"/>
    <col min="12281" max="12281" width="12.140625" style="2" customWidth="1"/>
    <col min="12282" max="12282" width="16.7109375" style="2" customWidth="1"/>
    <col min="12283" max="12283" width="13.28515625" style="2" bestFit="1" customWidth="1"/>
    <col min="12284" max="12535" width="9.140625" style="2"/>
    <col min="12536" max="12536" width="22.7109375" style="2" bestFit="1" customWidth="1"/>
    <col min="12537" max="12537" width="12.140625" style="2" customWidth="1"/>
    <col min="12538" max="12538" width="16.7109375" style="2" customWidth="1"/>
    <col min="12539" max="12539" width="13.28515625" style="2" bestFit="1" customWidth="1"/>
    <col min="12540" max="12791" width="9.140625" style="2"/>
    <col min="12792" max="12792" width="22.7109375" style="2" bestFit="1" customWidth="1"/>
    <col min="12793" max="12793" width="12.140625" style="2" customWidth="1"/>
    <col min="12794" max="12794" width="16.7109375" style="2" customWidth="1"/>
    <col min="12795" max="12795" width="13.28515625" style="2" bestFit="1" customWidth="1"/>
    <col min="12796" max="13047" width="9.140625" style="2"/>
    <col min="13048" max="13048" width="22.7109375" style="2" bestFit="1" customWidth="1"/>
    <col min="13049" max="13049" width="12.140625" style="2" customWidth="1"/>
    <col min="13050" max="13050" width="16.7109375" style="2" customWidth="1"/>
    <col min="13051" max="13051" width="13.28515625" style="2" bestFit="1" customWidth="1"/>
    <col min="13052" max="13303" width="9.140625" style="2"/>
    <col min="13304" max="13304" width="22.7109375" style="2" bestFit="1" customWidth="1"/>
    <col min="13305" max="13305" width="12.140625" style="2" customWidth="1"/>
    <col min="13306" max="13306" width="16.7109375" style="2" customWidth="1"/>
    <col min="13307" max="13307" width="13.28515625" style="2" bestFit="1" customWidth="1"/>
    <col min="13308" max="13559" width="9.140625" style="2"/>
    <col min="13560" max="13560" width="22.7109375" style="2" bestFit="1" customWidth="1"/>
    <col min="13561" max="13561" width="12.140625" style="2" customWidth="1"/>
    <col min="13562" max="13562" width="16.7109375" style="2" customWidth="1"/>
    <col min="13563" max="13563" width="13.28515625" style="2" bestFit="1" customWidth="1"/>
    <col min="13564" max="13815" width="9.140625" style="2"/>
    <col min="13816" max="13816" width="22.7109375" style="2" bestFit="1" customWidth="1"/>
    <col min="13817" max="13817" width="12.140625" style="2" customWidth="1"/>
    <col min="13818" max="13818" width="16.7109375" style="2" customWidth="1"/>
    <col min="13819" max="13819" width="13.28515625" style="2" bestFit="1" customWidth="1"/>
    <col min="13820" max="14071" width="9.140625" style="2"/>
    <col min="14072" max="14072" width="22.7109375" style="2" bestFit="1" customWidth="1"/>
    <col min="14073" max="14073" width="12.140625" style="2" customWidth="1"/>
    <col min="14074" max="14074" width="16.7109375" style="2" customWidth="1"/>
    <col min="14075" max="14075" width="13.28515625" style="2" bestFit="1" customWidth="1"/>
    <col min="14076" max="14327" width="9.140625" style="2"/>
    <col min="14328" max="14328" width="22.7109375" style="2" bestFit="1" customWidth="1"/>
    <col min="14329" max="14329" width="12.140625" style="2" customWidth="1"/>
    <col min="14330" max="14330" width="16.7109375" style="2" customWidth="1"/>
    <col min="14331" max="14331" width="13.28515625" style="2" bestFit="1" customWidth="1"/>
    <col min="14332" max="14583" width="9.140625" style="2"/>
    <col min="14584" max="14584" width="22.7109375" style="2" bestFit="1" customWidth="1"/>
    <col min="14585" max="14585" width="12.140625" style="2" customWidth="1"/>
    <col min="14586" max="14586" width="16.7109375" style="2" customWidth="1"/>
    <col min="14587" max="14587" width="13.28515625" style="2" bestFit="1" customWidth="1"/>
    <col min="14588" max="14839" width="9.140625" style="2"/>
    <col min="14840" max="14840" width="22.7109375" style="2" bestFit="1" customWidth="1"/>
    <col min="14841" max="14841" width="12.140625" style="2" customWidth="1"/>
    <col min="14842" max="14842" width="16.7109375" style="2" customWidth="1"/>
    <col min="14843" max="14843" width="13.28515625" style="2" bestFit="1" customWidth="1"/>
    <col min="14844" max="15095" width="9.140625" style="2"/>
    <col min="15096" max="15096" width="22.7109375" style="2" bestFit="1" customWidth="1"/>
    <col min="15097" max="15097" width="12.140625" style="2" customWidth="1"/>
    <col min="15098" max="15098" width="16.7109375" style="2" customWidth="1"/>
    <col min="15099" max="15099" width="13.28515625" style="2" bestFit="1" customWidth="1"/>
    <col min="15100" max="15351" width="9.140625" style="2"/>
    <col min="15352" max="15352" width="22.7109375" style="2" bestFit="1" customWidth="1"/>
    <col min="15353" max="15353" width="12.140625" style="2" customWidth="1"/>
    <col min="15354" max="15354" width="16.7109375" style="2" customWidth="1"/>
    <col min="15355" max="15355" width="13.28515625" style="2" bestFit="1" customWidth="1"/>
    <col min="15356" max="15607" width="9.140625" style="2"/>
    <col min="15608" max="15608" width="22.7109375" style="2" bestFit="1" customWidth="1"/>
    <col min="15609" max="15609" width="12.140625" style="2" customWidth="1"/>
    <col min="15610" max="15610" width="16.7109375" style="2" customWidth="1"/>
    <col min="15611" max="15611" width="13.28515625" style="2" bestFit="1" customWidth="1"/>
    <col min="15612" max="15863" width="9.140625" style="2"/>
    <col min="15864" max="15864" width="22.7109375" style="2" bestFit="1" customWidth="1"/>
    <col min="15865" max="15865" width="12.140625" style="2" customWidth="1"/>
    <col min="15866" max="15866" width="16.7109375" style="2" customWidth="1"/>
    <col min="15867" max="15867" width="13.28515625" style="2" bestFit="1" customWidth="1"/>
    <col min="15868" max="16119" width="9.140625" style="2"/>
    <col min="16120" max="16120" width="22.7109375" style="2" bestFit="1" customWidth="1"/>
    <col min="16121" max="16121" width="12.140625" style="2" customWidth="1"/>
    <col min="16122" max="16122" width="16.7109375" style="2" customWidth="1"/>
    <col min="16123" max="16123" width="13.28515625" style="2" bestFit="1" customWidth="1"/>
    <col min="16124" max="16384" width="9.140625" style="2"/>
  </cols>
  <sheetData>
    <row r="1" spans="1:19" x14ac:dyDescent="0.2">
      <c r="A1" s="22" t="s">
        <v>73</v>
      </c>
      <c r="B1" s="23" t="s">
        <v>75</v>
      </c>
      <c r="C1" s="25"/>
      <c r="D1" s="25"/>
      <c r="F1" s="41" t="s">
        <v>73</v>
      </c>
      <c r="G1" s="42" t="s">
        <v>75</v>
      </c>
      <c r="K1" s="169" t="s">
        <v>76</v>
      </c>
      <c r="L1" s="169"/>
      <c r="M1" s="44" t="s">
        <v>74</v>
      </c>
      <c r="N1" s="1"/>
    </row>
    <row r="2" spans="1:19" x14ac:dyDescent="0.2">
      <c r="A2" s="25" t="s">
        <v>86</v>
      </c>
      <c r="B2" s="26">
        <f>'Agosto 2021'!B2</f>
        <v>2021</v>
      </c>
      <c r="C2" s="25"/>
      <c r="D2" s="25"/>
      <c r="F2" s="44" t="str">
        <f>A2</f>
        <v>MES: SEPTIEMBRE</v>
      </c>
      <c r="G2" s="45">
        <f>'Agosto 2021'!G2</f>
        <v>2020</v>
      </c>
      <c r="K2" s="1" t="str">
        <f>A2</f>
        <v>MES: SEPTIEMBRE</v>
      </c>
      <c r="L2" s="3"/>
      <c r="M2" s="1" t="str">
        <f>'Agosto 2021'!M2</f>
        <v>2021/2020</v>
      </c>
      <c r="N2" s="1"/>
    </row>
    <row r="3" spans="1:19" ht="15.75" thickBot="1" x14ac:dyDescent="0.35">
      <c r="A3" s="81"/>
      <c r="K3" s="17"/>
    </row>
    <row r="4" spans="1:19" ht="13.5" thickBot="1" x14ac:dyDescent="0.25">
      <c r="A4" s="27"/>
      <c r="B4" s="95" t="s">
        <v>72</v>
      </c>
      <c r="C4" s="82" t="s">
        <v>0</v>
      </c>
      <c r="D4" s="83" t="s">
        <v>3</v>
      </c>
      <c r="F4" s="46"/>
      <c r="G4" s="96" t="s">
        <v>72</v>
      </c>
      <c r="H4" s="47" t="s">
        <v>0</v>
      </c>
      <c r="I4" s="48" t="s">
        <v>3</v>
      </c>
      <c r="K4" s="4"/>
      <c r="L4" s="97" t="s">
        <v>2</v>
      </c>
      <c r="M4" s="18" t="s">
        <v>0</v>
      </c>
      <c r="N4" s="19" t="s">
        <v>3</v>
      </c>
    </row>
    <row r="5" spans="1:19" ht="13.5" thickBot="1" x14ac:dyDescent="0.25">
      <c r="A5" s="27"/>
      <c r="B5" s="123"/>
      <c r="C5" s="123"/>
      <c r="D5" s="123"/>
      <c r="F5" s="46"/>
      <c r="G5" s="123"/>
      <c r="H5" s="123"/>
      <c r="I5" s="123"/>
      <c r="K5" s="4"/>
      <c r="L5" s="5"/>
      <c r="M5" s="5"/>
      <c r="N5" s="4"/>
    </row>
    <row r="6" spans="1:19" ht="13.5" thickBot="1" x14ac:dyDescent="0.25">
      <c r="A6" s="84" t="s">
        <v>1</v>
      </c>
      <c r="B6" s="85">
        <v>356763</v>
      </c>
      <c r="C6" s="85">
        <v>355458366.93089348</v>
      </c>
      <c r="D6" s="85">
        <v>234618</v>
      </c>
      <c r="E6" s="20"/>
      <c r="F6" s="50" t="s">
        <v>1</v>
      </c>
      <c r="G6" s="51">
        <v>314206</v>
      </c>
      <c r="H6" s="51">
        <v>315829024.39148504</v>
      </c>
      <c r="I6" s="51">
        <v>211866</v>
      </c>
      <c r="K6" s="98" t="s">
        <v>1</v>
      </c>
      <c r="L6" s="99">
        <v>0.13544298963100632</v>
      </c>
      <c r="M6" s="99">
        <v>0.12547720278642283</v>
      </c>
      <c r="N6" s="99">
        <v>0.10738863243748398</v>
      </c>
      <c r="P6" s="6"/>
      <c r="Q6" s="6"/>
      <c r="R6" s="6"/>
      <c r="S6" s="6"/>
    </row>
    <row r="7" spans="1:19" ht="12" customHeight="1" thickBot="1" x14ac:dyDescent="0.25">
      <c r="B7" s="111"/>
      <c r="C7" s="111"/>
      <c r="D7" s="111"/>
      <c r="E7" s="20"/>
      <c r="F7" s="52"/>
      <c r="G7" s="121"/>
      <c r="H7" s="121"/>
      <c r="I7" s="121"/>
      <c r="L7" s="100"/>
      <c r="M7" s="100"/>
      <c r="N7" s="100"/>
    </row>
    <row r="8" spans="1:19" ht="13.5" thickBot="1" x14ac:dyDescent="0.25">
      <c r="A8" s="86" t="s">
        <v>4</v>
      </c>
      <c r="B8" s="87">
        <v>41045</v>
      </c>
      <c r="C8" s="87">
        <v>32842930.833663542</v>
      </c>
      <c r="D8" s="87">
        <v>28528</v>
      </c>
      <c r="E8" s="20"/>
      <c r="F8" s="54" t="s">
        <v>4</v>
      </c>
      <c r="G8" s="51">
        <v>33463</v>
      </c>
      <c r="H8" s="51">
        <v>27773192.415206902</v>
      </c>
      <c r="I8" s="55">
        <v>24082</v>
      </c>
      <c r="K8" s="101" t="s">
        <v>4</v>
      </c>
      <c r="L8" s="99">
        <v>0.22657860921017248</v>
      </c>
      <c r="M8" s="99">
        <v>0.1825407156175809</v>
      </c>
      <c r="N8" s="99">
        <v>0.18461921767295064</v>
      </c>
      <c r="P8" s="6"/>
      <c r="Q8" s="6"/>
      <c r="R8" s="6"/>
      <c r="S8" s="6"/>
    </row>
    <row r="9" spans="1:19" ht="13.5" thickBot="1" x14ac:dyDescent="0.25">
      <c r="A9" s="29" t="s">
        <v>5</v>
      </c>
      <c r="B9" s="30">
        <v>2404</v>
      </c>
      <c r="C9" s="30">
        <v>2201072.8503882792</v>
      </c>
      <c r="D9" s="31">
        <v>1360</v>
      </c>
      <c r="E9" s="21"/>
      <c r="F9" s="56" t="s">
        <v>5</v>
      </c>
      <c r="G9" s="57">
        <v>2030</v>
      </c>
      <c r="H9" s="57">
        <v>2025187.8025880582</v>
      </c>
      <c r="I9" s="58">
        <v>1352</v>
      </c>
      <c r="K9" s="7" t="s">
        <v>5</v>
      </c>
      <c r="L9" s="102">
        <v>0.18423645320197046</v>
      </c>
      <c r="M9" s="102">
        <v>8.6848759199246395E-2</v>
      </c>
      <c r="N9" s="102">
        <v>5.9171597633136397E-3</v>
      </c>
    </row>
    <row r="10" spans="1:19" ht="13.5" thickBot="1" x14ac:dyDescent="0.25">
      <c r="A10" s="32" t="s">
        <v>6</v>
      </c>
      <c r="B10" s="30">
        <v>10246</v>
      </c>
      <c r="C10" s="30">
        <v>5681519.215978507</v>
      </c>
      <c r="D10" s="31">
        <v>8718</v>
      </c>
      <c r="E10" s="20"/>
      <c r="F10" s="59" t="s">
        <v>6</v>
      </c>
      <c r="G10" s="79">
        <v>9101</v>
      </c>
      <c r="H10" s="79">
        <v>4996539.1075083613</v>
      </c>
      <c r="I10" s="80">
        <v>8106</v>
      </c>
      <c r="K10" s="8" t="s">
        <v>6</v>
      </c>
      <c r="L10" s="113">
        <v>0.12581035051093292</v>
      </c>
      <c r="M10" s="113">
        <v>0.13709091307637666</v>
      </c>
      <c r="N10" s="115">
        <v>7.5499629903774901E-2</v>
      </c>
    </row>
    <row r="11" spans="1:19" ht="13.5" thickBot="1" x14ac:dyDescent="0.25">
      <c r="A11" s="32" t="s">
        <v>7</v>
      </c>
      <c r="B11" s="30">
        <v>2485</v>
      </c>
      <c r="C11" s="30">
        <v>2162469.1381523474</v>
      </c>
      <c r="D11" s="31">
        <v>1671</v>
      </c>
      <c r="E11" s="20"/>
      <c r="F11" s="59" t="s">
        <v>7</v>
      </c>
      <c r="G11" s="79">
        <v>1604</v>
      </c>
      <c r="H11" s="79">
        <v>1715836.9073403992</v>
      </c>
      <c r="I11" s="80">
        <v>956</v>
      </c>
      <c r="K11" s="8" t="s">
        <v>7</v>
      </c>
      <c r="L11" s="113">
        <v>0.54925187032418954</v>
      </c>
      <c r="M11" s="113">
        <v>0.26029993229615411</v>
      </c>
      <c r="N11" s="115">
        <v>0.747907949790795</v>
      </c>
    </row>
    <row r="12" spans="1:19" ht="13.5" thickBot="1" x14ac:dyDescent="0.25">
      <c r="A12" s="32" t="s">
        <v>8</v>
      </c>
      <c r="B12" s="30">
        <v>2348</v>
      </c>
      <c r="C12" s="30">
        <v>2023687.9818790555</v>
      </c>
      <c r="D12" s="31">
        <v>1607</v>
      </c>
      <c r="E12" s="20"/>
      <c r="F12" s="59" t="s">
        <v>8</v>
      </c>
      <c r="G12" s="79">
        <v>1926</v>
      </c>
      <c r="H12" s="79">
        <v>1502366.2780586674</v>
      </c>
      <c r="I12" s="80">
        <v>1291</v>
      </c>
      <c r="K12" s="8" t="s">
        <v>8</v>
      </c>
      <c r="L12" s="113">
        <v>0.21910695742471442</v>
      </c>
      <c r="M12" s="113">
        <v>0.3470004029204059</v>
      </c>
      <c r="N12" s="115">
        <v>0.24477149496514339</v>
      </c>
    </row>
    <row r="13" spans="1:19" ht="13.5" thickBot="1" x14ac:dyDescent="0.25">
      <c r="A13" s="32" t="s">
        <v>9</v>
      </c>
      <c r="B13" s="30">
        <v>2091</v>
      </c>
      <c r="C13" s="30">
        <v>1343740.676652452</v>
      </c>
      <c r="D13" s="31">
        <v>1527</v>
      </c>
      <c r="E13" s="20"/>
      <c r="F13" s="59" t="s">
        <v>9</v>
      </c>
      <c r="G13" s="79">
        <v>2287</v>
      </c>
      <c r="H13" s="79">
        <v>1199537.3806968653</v>
      </c>
      <c r="I13" s="80">
        <v>1779</v>
      </c>
      <c r="K13" s="8" t="s">
        <v>9</v>
      </c>
      <c r="L13" s="113">
        <v>-8.570179274158285E-2</v>
      </c>
      <c r="M13" s="113">
        <v>0.12021575840497145</v>
      </c>
      <c r="N13" s="115">
        <v>-0.14165261382799321</v>
      </c>
    </row>
    <row r="14" spans="1:19" ht="13.5" thickBot="1" x14ac:dyDescent="0.25">
      <c r="A14" s="32" t="s">
        <v>10</v>
      </c>
      <c r="B14" s="30">
        <v>1358</v>
      </c>
      <c r="C14" s="30">
        <v>1455113.5017530834</v>
      </c>
      <c r="D14" s="31">
        <v>715</v>
      </c>
      <c r="E14" s="20"/>
      <c r="F14" s="59" t="s">
        <v>10</v>
      </c>
      <c r="G14" s="79">
        <v>1466</v>
      </c>
      <c r="H14" s="79">
        <v>1989740.4566202457</v>
      </c>
      <c r="I14" s="80">
        <v>878</v>
      </c>
      <c r="K14" s="8" t="s">
        <v>10</v>
      </c>
      <c r="L14" s="113">
        <v>-7.3669849931787157E-2</v>
      </c>
      <c r="M14" s="113">
        <v>-0.2686918050484205</v>
      </c>
      <c r="N14" s="115">
        <v>-0.18564920273348517</v>
      </c>
    </row>
    <row r="15" spans="1:19" ht="13.5" thickBot="1" x14ac:dyDescent="0.25">
      <c r="A15" s="32" t="s">
        <v>11</v>
      </c>
      <c r="B15" s="30">
        <v>6751</v>
      </c>
      <c r="C15" s="30">
        <v>4707117.1792993983</v>
      </c>
      <c r="D15" s="31">
        <v>4869</v>
      </c>
      <c r="E15" s="20"/>
      <c r="F15" s="59" t="s">
        <v>11</v>
      </c>
      <c r="G15" s="79">
        <v>4506</v>
      </c>
      <c r="H15" s="79">
        <v>2944158.9891022402</v>
      </c>
      <c r="I15" s="80">
        <v>3087</v>
      </c>
      <c r="K15" s="8" t="s">
        <v>11</v>
      </c>
      <c r="L15" s="113">
        <v>0.4982245894363071</v>
      </c>
      <c r="M15" s="113">
        <v>0.5987985692086335</v>
      </c>
      <c r="N15" s="115">
        <v>0.57725947521865884</v>
      </c>
    </row>
    <row r="16" spans="1:19" ht="13.5" thickBot="1" x14ac:dyDescent="0.25">
      <c r="A16" s="33" t="s">
        <v>12</v>
      </c>
      <c r="B16" s="34">
        <v>13362</v>
      </c>
      <c r="C16" s="34">
        <v>13268210.289560419</v>
      </c>
      <c r="D16" s="35">
        <v>8061</v>
      </c>
      <c r="E16" s="20"/>
      <c r="F16" s="60" t="s">
        <v>12</v>
      </c>
      <c r="G16" s="109">
        <v>10543</v>
      </c>
      <c r="H16" s="109">
        <v>11399825.493292062</v>
      </c>
      <c r="I16" s="110">
        <v>6633</v>
      </c>
      <c r="K16" s="9" t="s">
        <v>12</v>
      </c>
      <c r="L16" s="116">
        <v>0.26738120079673711</v>
      </c>
      <c r="M16" s="116">
        <v>0.1638959120354746</v>
      </c>
      <c r="N16" s="117">
        <v>0.21528720036182714</v>
      </c>
    </row>
    <row r="17" spans="1:19" ht="13.5" thickBot="1" x14ac:dyDescent="0.25">
      <c r="B17" s="36"/>
      <c r="C17" s="36"/>
      <c r="D17" s="36"/>
      <c r="E17" s="20"/>
      <c r="F17" s="63"/>
      <c r="G17" s="64"/>
      <c r="H17" s="64"/>
      <c r="I17" s="64"/>
      <c r="L17" s="106"/>
      <c r="M17" s="106"/>
      <c r="N17" s="106"/>
    </row>
    <row r="18" spans="1:19" ht="13.5" thickBot="1" x14ac:dyDescent="0.25">
      <c r="A18" s="88" t="s">
        <v>13</v>
      </c>
      <c r="B18" s="89">
        <v>18185</v>
      </c>
      <c r="C18" s="89">
        <v>18726358.902991123</v>
      </c>
      <c r="D18" s="89">
        <v>11395</v>
      </c>
      <c r="E18" s="20"/>
      <c r="F18" s="65" t="s">
        <v>13</v>
      </c>
      <c r="G18" s="66">
        <v>15778</v>
      </c>
      <c r="H18" s="66">
        <v>15791309.413590591</v>
      </c>
      <c r="I18" s="67">
        <v>11127</v>
      </c>
      <c r="K18" s="107" t="s">
        <v>13</v>
      </c>
      <c r="L18" s="108">
        <v>0.15255418937761434</v>
      </c>
      <c r="M18" s="108">
        <v>0.18586485848187606</v>
      </c>
      <c r="N18" s="120">
        <v>2.4085557652556933E-2</v>
      </c>
    </row>
    <row r="19" spans="1:19" ht="13.5" thickBot="1" x14ac:dyDescent="0.25">
      <c r="A19" s="38" t="s">
        <v>14</v>
      </c>
      <c r="B19" s="30">
        <v>1021</v>
      </c>
      <c r="C19" s="30">
        <v>1841308.7233726811</v>
      </c>
      <c r="D19" s="31">
        <v>550</v>
      </c>
      <c r="E19" s="20"/>
      <c r="F19" s="68" t="s">
        <v>14</v>
      </c>
      <c r="G19" s="112">
        <v>793</v>
      </c>
      <c r="H19" s="112">
        <v>1299890.1266019414</v>
      </c>
      <c r="I19" s="152">
        <v>390</v>
      </c>
      <c r="K19" s="10" t="s">
        <v>14</v>
      </c>
      <c r="L19" s="113">
        <v>0.28751576292559888</v>
      </c>
      <c r="M19" s="113">
        <v>0.41651104634979319</v>
      </c>
      <c r="N19" s="115">
        <v>0.41025641025641035</v>
      </c>
    </row>
    <row r="20" spans="1:19" ht="13.5" thickBot="1" x14ac:dyDescent="0.25">
      <c r="A20" s="39" t="s">
        <v>15</v>
      </c>
      <c r="B20" s="30">
        <v>795</v>
      </c>
      <c r="C20" s="30">
        <v>681988.82704084285</v>
      </c>
      <c r="D20" s="31">
        <v>583</v>
      </c>
      <c r="E20" s="20"/>
      <c r="F20" s="68" t="s">
        <v>15</v>
      </c>
      <c r="G20" s="112">
        <v>976</v>
      </c>
      <c r="H20" s="112">
        <v>782084.54096868332</v>
      </c>
      <c r="I20" s="152">
        <v>758</v>
      </c>
      <c r="K20" s="11" t="s">
        <v>15</v>
      </c>
      <c r="L20" s="113">
        <v>-0.18545081967213117</v>
      </c>
      <c r="M20" s="113">
        <v>-0.12798579780628672</v>
      </c>
      <c r="N20" s="115">
        <v>-0.23087071240105539</v>
      </c>
    </row>
    <row r="21" spans="1:19" ht="13.5" thickBot="1" x14ac:dyDescent="0.25">
      <c r="A21" s="40" t="s">
        <v>16</v>
      </c>
      <c r="B21" s="34">
        <v>16369</v>
      </c>
      <c r="C21" s="34">
        <v>16203061.352577599</v>
      </c>
      <c r="D21" s="35">
        <v>10262</v>
      </c>
      <c r="E21" s="20"/>
      <c r="F21" s="69" t="s">
        <v>16</v>
      </c>
      <c r="G21" s="155">
        <v>14009</v>
      </c>
      <c r="H21" s="155">
        <v>13709334.746019967</v>
      </c>
      <c r="I21" s="156">
        <v>9979</v>
      </c>
      <c r="K21" s="12" t="s">
        <v>16</v>
      </c>
      <c r="L21" s="118">
        <v>0.16846313084445708</v>
      </c>
      <c r="M21" s="118">
        <v>0.18189989906560555</v>
      </c>
      <c r="N21" s="119">
        <v>2.835955506563792E-2</v>
      </c>
    </row>
    <row r="22" spans="1:19" ht="13.5" thickBot="1" x14ac:dyDescent="0.25">
      <c r="B22" s="37"/>
      <c r="C22" s="37"/>
      <c r="D22" s="37"/>
      <c r="E22" s="20"/>
      <c r="F22" s="63"/>
      <c r="G22" s="70"/>
      <c r="H22" s="70"/>
      <c r="I22" s="70"/>
      <c r="L22" s="100"/>
      <c r="M22" s="100"/>
      <c r="N22" s="100"/>
    </row>
    <row r="23" spans="1:19" ht="13.5" thickBot="1" x14ac:dyDescent="0.25">
      <c r="A23" s="90" t="s">
        <v>17</v>
      </c>
      <c r="B23" s="85">
        <v>5025</v>
      </c>
      <c r="C23" s="85">
        <v>6647368.0086556729</v>
      </c>
      <c r="D23" s="85">
        <v>2611</v>
      </c>
      <c r="E23" s="20"/>
      <c r="F23" s="54" t="s">
        <v>17</v>
      </c>
      <c r="G23" s="51">
        <v>4542</v>
      </c>
      <c r="H23" s="51">
        <v>6112054.2799591376</v>
      </c>
      <c r="I23" s="55">
        <v>2561</v>
      </c>
      <c r="K23" s="101" t="s">
        <v>17</v>
      </c>
      <c r="L23" s="99">
        <v>0.10634081902245707</v>
      </c>
      <c r="M23" s="99">
        <v>8.7583274653135756E-2</v>
      </c>
      <c r="N23" s="99">
        <v>1.9523623584537297E-2</v>
      </c>
      <c r="P23" s="6"/>
      <c r="Q23" s="6"/>
      <c r="R23" s="6"/>
      <c r="S23" s="6"/>
    </row>
    <row r="24" spans="1:19" ht="13.5" thickBot="1" x14ac:dyDescent="0.25">
      <c r="A24" s="91" t="s">
        <v>18</v>
      </c>
      <c r="B24" s="34">
        <v>5025</v>
      </c>
      <c r="C24" s="34">
        <v>6647368.0086556729</v>
      </c>
      <c r="D24" s="35">
        <v>2611</v>
      </c>
      <c r="E24" s="20"/>
      <c r="F24" s="71" t="s">
        <v>18</v>
      </c>
      <c r="G24" s="61">
        <v>4542</v>
      </c>
      <c r="H24" s="61">
        <v>6112054.2799591376</v>
      </c>
      <c r="I24" s="62">
        <v>2561</v>
      </c>
      <c r="K24" s="13" t="s">
        <v>18</v>
      </c>
      <c r="L24" s="104">
        <v>0.10634081902245707</v>
      </c>
      <c r="M24" s="104">
        <v>8.7583274653135756E-2</v>
      </c>
      <c r="N24" s="105">
        <v>1.9523623584537297E-2</v>
      </c>
    </row>
    <row r="25" spans="1:19" ht="13.5" thickBot="1" x14ac:dyDescent="0.25">
      <c r="B25" s="37"/>
      <c r="C25" s="37"/>
      <c r="D25" s="37"/>
      <c r="E25" s="20"/>
      <c r="F25" s="63"/>
      <c r="G25" s="70"/>
      <c r="H25" s="70"/>
      <c r="I25" s="70"/>
      <c r="L25" s="100"/>
      <c r="M25" s="100"/>
      <c r="N25" s="100"/>
    </row>
    <row r="26" spans="1:19" ht="13.5" thickBot="1" x14ac:dyDescent="0.25">
      <c r="A26" s="84" t="s">
        <v>19</v>
      </c>
      <c r="B26" s="85">
        <v>2734</v>
      </c>
      <c r="C26" s="85">
        <v>1780436.931654722</v>
      </c>
      <c r="D26" s="85">
        <v>2197</v>
      </c>
      <c r="E26" s="20"/>
      <c r="F26" s="50" t="s">
        <v>19</v>
      </c>
      <c r="G26" s="51">
        <v>867</v>
      </c>
      <c r="H26" s="51">
        <v>544652.89288982644</v>
      </c>
      <c r="I26" s="55">
        <v>682</v>
      </c>
      <c r="K26" s="98" t="s">
        <v>19</v>
      </c>
      <c r="L26" s="99">
        <v>2.1534025374855825</v>
      </c>
      <c r="M26" s="99">
        <v>2.2689387220694934</v>
      </c>
      <c r="N26" s="99">
        <v>2.2214076246334309</v>
      </c>
      <c r="P26" s="6"/>
      <c r="Q26" s="6"/>
      <c r="R26" s="6"/>
      <c r="S26" s="6"/>
    </row>
    <row r="27" spans="1:19" ht="13.5" thickBot="1" x14ac:dyDescent="0.25">
      <c r="A27" s="92" t="s">
        <v>20</v>
      </c>
      <c r="B27" s="34">
        <v>2734</v>
      </c>
      <c r="C27" s="34">
        <v>1780436.931654722</v>
      </c>
      <c r="D27" s="35">
        <v>2197</v>
      </c>
      <c r="E27" s="20"/>
      <c r="F27" s="72" t="s">
        <v>20</v>
      </c>
      <c r="G27" s="61">
        <v>867</v>
      </c>
      <c r="H27" s="61">
        <v>544652.89288982644</v>
      </c>
      <c r="I27" s="62">
        <v>682</v>
      </c>
      <c r="K27" s="14" t="s">
        <v>20</v>
      </c>
      <c r="L27" s="104">
        <v>2.1534025374855825</v>
      </c>
      <c r="M27" s="104">
        <v>2.2689387220694934</v>
      </c>
      <c r="N27" s="105">
        <v>2.2214076246334309</v>
      </c>
    </row>
    <row r="28" spans="1:19" ht="13.5" thickBot="1" x14ac:dyDescent="0.25">
      <c r="B28" s="111"/>
      <c r="C28" s="111"/>
      <c r="D28" s="111"/>
      <c r="E28" s="20"/>
      <c r="F28" s="63"/>
      <c r="G28" s="122"/>
      <c r="H28" s="122"/>
      <c r="I28" s="122"/>
      <c r="L28" s="100"/>
      <c r="M28" s="100"/>
      <c r="N28" s="100"/>
    </row>
    <row r="29" spans="1:19" ht="13.5" thickBot="1" x14ac:dyDescent="0.25">
      <c r="A29" s="84" t="s">
        <v>21</v>
      </c>
      <c r="B29" s="85">
        <v>9644</v>
      </c>
      <c r="C29" s="85">
        <v>6138237.1992634442</v>
      </c>
      <c r="D29" s="85">
        <v>7230</v>
      </c>
      <c r="E29" s="20"/>
      <c r="F29" s="50" t="s">
        <v>21</v>
      </c>
      <c r="G29" s="51">
        <v>5181</v>
      </c>
      <c r="H29" s="51">
        <v>3922296.4278801307</v>
      </c>
      <c r="I29" s="55">
        <v>3609</v>
      </c>
      <c r="K29" s="98" t="s">
        <v>21</v>
      </c>
      <c r="L29" s="99">
        <v>0.86141671491989968</v>
      </c>
      <c r="M29" s="99">
        <v>0.56496004627089214</v>
      </c>
      <c r="N29" s="99">
        <v>1.00332502078138</v>
      </c>
      <c r="P29" s="6"/>
      <c r="Q29" s="6"/>
      <c r="R29" s="6"/>
      <c r="S29" s="6"/>
    </row>
    <row r="30" spans="1:19" ht="13.5" thickBot="1" x14ac:dyDescent="0.25">
      <c r="A30" s="93" t="s">
        <v>22</v>
      </c>
      <c r="B30" s="30">
        <v>4700</v>
      </c>
      <c r="C30" s="30">
        <v>2863239.5609178906</v>
      </c>
      <c r="D30" s="31">
        <v>3606</v>
      </c>
      <c r="E30" s="20"/>
      <c r="F30" s="73" t="s">
        <v>22</v>
      </c>
      <c r="G30" s="57">
        <v>2435</v>
      </c>
      <c r="H30" s="57">
        <v>1453403.2871798871</v>
      </c>
      <c r="I30" s="58">
        <v>1783</v>
      </c>
      <c r="K30" s="15" t="s">
        <v>22</v>
      </c>
      <c r="L30" s="102">
        <v>0.93018480492813138</v>
      </c>
      <c r="M30" s="102">
        <v>0.97002414001249515</v>
      </c>
      <c r="N30" s="103">
        <v>1.0224340998317443</v>
      </c>
    </row>
    <row r="31" spans="1:19" ht="13.5" thickBot="1" x14ac:dyDescent="0.25">
      <c r="A31" s="94" t="s">
        <v>23</v>
      </c>
      <c r="B31" s="34">
        <v>4944</v>
      </c>
      <c r="C31" s="34">
        <v>3274997.6383455531</v>
      </c>
      <c r="D31" s="35">
        <v>3624</v>
      </c>
      <c r="E31" s="20"/>
      <c r="F31" s="73" t="s">
        <v>23</v>
      </c>
      <c r="G31" s="74">
        <v>2746</v>
      </c>
      <c r="H31" s="74">
        <v>2468893.1407002439</v>
      </c>
      <c r="I31" s="75">
        <v>1826</v>
      </c>
      <c r="K31" s="16" t="s">
        <v>23</v>
      </c>
      <c r="L31" s="104">
        <v>0.80043699927166778</v>
      </c>
      <c r="M31" s="104">
        <v>0.32650440975208683</v>
      </c>
      <c r="N31" s="105">
        <v>0.98466593647316536</v>
      </c>
    </row>
    <row r="32" spans="1:19" ht="13.5" thickBot="1" x14ac:dyDescent="0.25">
      <c r="B32" s="37"/>
      <c r="C32" s="37"/>
      <c r="D32" s="37"/>
      <c r="E32" s="20"/>
      <c r="F32" s="63"/>
      <c r="G32" s="70"/>
      <c r="H32" s="70"/>
      <c r="I32" s="70"/>
      <c r="L32" s="100"/>
      <c r="M32" s="100"/>
      <c r="N32" s="100"/>
    </row>
    <row r="33" spans="1:19" ht="13.5" thickBot="1" x14ac:dyDescent="0.25">
      <c r="A33" s="90" t="s">
        <v>24</v>
      </c>
      <c r="B33" s="85">
        <v>11787</v>
      </c>
      <c r="C33" s="85">
        <v>8976270.2514765114</v>
      </c>
      <c r="D33" s="85">
        <v>8154</v>
      </c>
      <c r="E33" s="20"/>
      <c r="F33" s="54" t="s">
        <v>24</v>
      </c>
      <c r="G33" s="51">
        <v>11137</v>
      </c>
      <c r="H33" s="51">
        <v>8832152.9680735525</v>
      </c>
      <c r="I33" s="55">
        <v>7855</v>
      </c>
      <c r="K33" s="101" t="s">
        <v>24</v>
      </c>
      <c r="L33" s="99">
        <v>5.8364011852384046E-2</v>
      </c>
      <c r="M33" s="99">
        <v>1.6317344584487303E-2</v>
      </c>
      <c r="N33" s="99">
        <v>3.8064926798217602E-2</v>
      </c>
      <c r="P33" s="6"/>
      <c r="Q33" s="6"/>
      <c r="R33" s="6"/>
      <c r="S33" s="6"/>
    </row>
    <row r="34" spans="1:19" ht="13.5" thickBot="1" x14ac:dyDescent="0.25">
      <c r="A34" s="91" t="s">
        <v>25</v>
      </c>
      <c r="B34" s="34">
        <v>11787</v>
      </c>
      <c r="C34" s="34">
        <v>8976270.2514765114</v>
      </c>
      <c r="D34" s="35">
        <v>8154</v>
      </c>
      <c r="E34" s="20"/>
      <c r="F34" s="71" t="s">
        <v>25</v>
      </c>
      <c r="G34" s="61">
        <v>11137</v>
      </c>
      <c r="H34" s="61">
        <v>8832152.9680735525</v>
      </c>
      <c r="I34" s="62">
        <v>7855</v>
      </c>
      <c r="K34" s="13" t="s">
        <v>25</v>
      </c>
      <c r="L34" s="104">
        <v>5.8364011852384046E-2</v>
      </c>
      <c r="M34" s="104">
        <v>1.6317344584487303E-2</v>
      </c>
      <c r="N34" s="105">
        <v>3.8064926798217602E-2</v>
      </c>
    </row>
    <row r="35" spans="1:19" ht="13.5" thickBot="1" x14ac:dyDescent="0.25">
      <c r="B35" s="111"/>
      <c r="C35" s="111"/>
      <c r="D35" s="111"/>
      <c r="E35" s="20"/>
      <c r="F35" s="63"/>
      <c r="G35" s="122"/>
      <c r="H35" s="122"/>
      <c r="I35" s="122"/>
      <c r="L35" s="100"/>
      <c r="M35" s="100"/>
      <c r="N35" s="100"/>
    </row>
    <row r="36" spans="1:19" ht="13.5" thickBot="1" x14ac:dyDescent="0.25">
      <c r="A36" s="84" t="s">
        <v>26</v>
      </c>
      <c r="B36" s="85">
        <v>22028</v>
      </c>
      <c r="C36" s="85">
        <v>22487993.140984289</v>
      </c>
      <c r="D36" s="85">
        <v>14050</v>
      </c>
      <c r="E36" s="20"/>
      <c r="F36" s="50" t="s">
        <v>26</v>
      </c>
      <c r="G36" s="51">
        <v>20916</v>
      </c>
      <c r="H36" s="51">
        <v>20791882.495165899</v>
      </c>
      <c r="I36" s="55">
        <v>13529</v>
      </c>
      <c r="K36" s="98" t="s">
        <v>26</v>
      </c>
      <c r="L36" s="99">
        <v>5.3165041116848277E-2</v>
      </c>
      <c r="M36" s="99">
        <v>8.1575617129076017E-2</v>
      </c>
      <c r="N36" s="114">
        <v>3.8509867691625344E-2</v>
      </c>
    </row>
    <row r="37" spans="1:19" ht="13.5" thickBot="1" x14ac:dyDescent="0.25">
      <c r="A37" s="38" t="s">
        <v>27</v>
      </c>
      <c r="B37" s="30">
        <v>2049</v>
      </c>
      <c r="C37" s="30">
        <v>2171914.7516100304</v>
      </c>
      <c r="D37" s="30">
        <v>1263</v>
      </c>
      <c r="E37" s="20"/>
      <c r="F37" s="73" t="s">
        <v>27</v>
      </c>
      <c r="G37" s="79">
        <v>1986</v>
      </c>
      <c r="H37" s="79">
        <v>2250715.4611974084</v>
      </c>
      <c r="I37" s="80">
        <v>1333</v>
      </c>
      <c r="K37" s="10" t="s">
        <v>27</v>
      </c>
      <c r="L37" s="102">
        <v>3.1722054380664666E-2</v>
      </c>
      <c r="M37" s="102">
        <v>-3.5011404571528959E-2</v>
      </c>
      <c r="N37" s="103">
        <v>-5.2513128282070554E-2</v>
      </c>
    </row>
    <row r="38" spans="1:19" ht="13.5" thickBot="1" x14ac:dyDescent="0.25">
      <c r="A38" s="39" t="s">
        <v>28</v>
      </c>
      <c r="B38" s="30">
        <v>1963</v>
      </c>
      <c r="C38" s="30">
        <v>2766395.9384350064</v>
      </c>
      <c r="D38" s="30">
        <v>940</v>
      </c>
      <c r="E38" s="20"/>
      <c r="F38" s="68" t="s">
        <v>28</v>
      </c>
      <c r="G38" s="79">
        <v>2153</v>
      </c>
      <c r="H38" s="79">
        <v>3232319.9153556209</v>
      </c>
      <c r="I38" s="80">
        <v>1035</v>
      </c>
      <c r="K38" s="11" t="s">
        <v>28</v>
      </c>
      <c r="L38" s="113">
        <v>-8.8248954946586133E-2</v>
      </c>
      <c r="M38" s="113">
        <v>-0.14414537827990748</v>
      </c>
      <c r="N38" s="115">
        <v>-9.1787439613526534E-2</v>
      </c>
    </row>
    <row r="39" spans="1:19" ht="13.5" thickBot="1" x14ac:dyDescent="0.25">
      <c r="A39" s="39" t="s">
        <v>29</v>
      </c>
      <c r="B39" s="30">
        <v>1713</v>
      </c>
      <c r="C39" s="30">
        <v>1548198.9427948364</v>
      </c>
      <c r="D39" s="30">
        <v>1129</v>
      </c>
      <c r="E39" s="20"/>
      <c r="F39" s="68" t="s">
        <v>29</v>
      </c>
      <c r="G39" s="79">
        <v>1350</v>
      </c>
      <c r="H39" s="79">
        <v>1239969.9404881436</v>
      </c>
      <c r="I39" s="80">
        <v>995</v>
      </c>
      <c r="K39" s="11" t="s">
        <v>29</v>
      </c>
      <c r="L39" s="113">
        <v>0.26888888888888896</v>
      </c>
      <c r="M39" s="113">
        <v>0.2485778019629663</v>
      </c>
      <c r="N39" s="115">
        <v>0.13467336683417086</v>
      </c>
    </row>
    <row r="40" spans="1:19" ht="13.5" thickBot="1" x14ac:dyDescent="0.25">
      <c r="A40" s="39" t="s">
        <v>30</v>
      </c>
      <c r="B40" s="30">
        <v>8346</v>
      </c>
      <c r="C40" s="30">
        <v>7717970.57745081</v>
      </c>
      <c r="D40" s="30">
        <v>6023</v>
      </c>
      <c r="E40" s="20"/>
      <c r="F40" s="68" t="s">
        <v>30</v>
      </c>
      <c r="G40" s="79">
        <v>8304</v>
      </c>
      <c r="H40" s="79">
        <v>7417428.0501646604</v>
      </c>
      <c r="I40" s="80">
        <v>5704</v>
      </c>
      <c r="K40" s="11" t="s">
        <v>30</v>
      </c>
      <c r="L40" s="113">
        <v>5.0578034682080553E-3</v>
      </c>
      <c r="M40" s="113">
        <v>4.0518428389673122E-2</v>
      </c>
      <c r="N40" s="115">
        <v>5.5925666199158508E-2</v>
      </c>
    </row>
    <row r="41" spans="1:19" ht="13.5" thickBot="1" x14ac:dyDescent="0.25">
      <c r="A41" s="40" t="s">
        <v>31</v>
      </c>
      <c r="B41" s="34">
        <v>7957</v>
      </c>
      <c r="C41" s="34">
        <v>8283512.9306936096</v>
      </c>
      <c r="D41" s="35">
        <v>4695</v>
      </c>
      <c r="E41" s="20"/>
      <c r="F41" s="69" t="s">
        <v>31</v>
      </c>
      <c r="G41" s="79">
        <v>7123</v>
      </c>
      <c r="H41" s="79">
        <v>6651449.1279600682</v>
      </c>
      <c r="I41" s="80">
        <v>4462</v>
      </c>
      <c r="K41" s="12" t="s">
        <v>31</v>
      </c>
      <c r="L41" s="118">
        <v>0.11708549768356025</v>
      </c>
      <c r="M41" s="118">
        <v>0.2453696587519536</v>
      </c>
      <c r="N41" s="119">
        <v>5.2218735992828336E-2</v>
      </c>
    </row>
    <row r="42" spans="1:19" ht="13.5" thickBot="1" x14ac:dyDescent="0.25">
      <c r="B42" s="37"/>
      <c r="C42" s="37"/>
      <c r="D42" s="37"/>
      <c r="E42" s="20"/>
      <c r="F42" s="63"/>
      <c r="G42" s="70"/>
      <c r="H42" s="70"/>
      <c r="I42" s="70"/>
      <c r="L42" s="100"/>
      <c r="M42" s="100"/>
      <c r="N42" s="100"/>
    </row>
    <row r="43" spans="1:19" ht="13.5" thickBot="1" x14ac:dyDescent="0.25">
      <c r="A43" s="84" t="s">
        <v>32</v>
      </c>
      <c r="B43" s="85">
        <v>23424</v>
      </c>
      <c r="C43" s="85">
        <v>20097478.584252663</v>
      </c>
      <c r="D43" s="85">
        <v>16923</v>
      </c>
      <c r="E43" s="20"/>
      <c r="F43" s="50" t="s">
        <v>32</v>
      </c>
      <c r="G43" s="51">
        <v>22416</v>
      </c>
      <c r="H43" s="51">
        <v>20970745.425225485</v>
      </c>
      <c r="I43" s="55">
        <v>16046</v>
      </c>
      <c r="K43" s="98" t="s">
        <v>32</v>
      </c>
      <c r="L43" s="99">
        <v>4.4967880085653E-2</v>
      </c>
      <c r="M43" s="99">
        <v>-4.1642145916395479E-2</v>
      </c>
      <c r="N43" s="99">
        <v>5.4655365823258029E-2</v>
      </c>
    </row>
    <row r="44" spans="1:19" ht="13.5" thickBot="1" x14ac:dyDescent="0.25">
      <c r="A44" s="38" t="s">
        <v>33</v>
      </c>
      <c r="B44" s="30">
        <v>744</v>
      </c>
      <c r="C44" s="30">
        <v>341973.73748888122</v>
      </c>
      <c r="D44" s="31">
        <v>594</v>
      </c>
      <c r="E44" s="20"/>
      <c r="F44" s="10" t="s">
        <v>33</v>
      </c>
      <c r="G44" s="112">
        <v>535</v>
      </c>
      <c r="H44" s="112">
        <v>246519.8316361839</v>
      </c>
      <c r="I44" s="152">
        <v>435</v>
      </c>
      <c r="K44" s="10" t="s">
        <v>33</v>
      </c>
      <c r="L44" s="102">
        <v>0.39065420560747666</v>
      </c>
      <c r="M44" s="102">
        <v>0.38720578875605027</v>
      </c>
      <c r="N44" s="103">
        <v>0.36551724137931041</v>
      </c>
    </row>
    <row r="45" spans="1:19" ht="13.5" thickBot="1" x14ac:dyDescent="0.25">
      <c r="A45" s="39" t="s">
        <v>34</v>
      </c>
      <c r="B45" s="30">
        <v>2731</v>
      </c>
      <c r="C45" s="30">
        <v>3363791.8284843909</v>
      </c>
      <c r="D45" s="31">
        <v>1707</v>
      </c>
      <c r="E45" s="20"/>
      <c r="F45" s="11" t="s">
        <v>34</v>
      </c>
      <c r="G45" s="112">
        <v>3092</v>
      </c>
      <c r="H45" s="112">
        <v>3845102.4669576022</v>
      </c>
      <c r="I45" s="152">
        <v>2078</v>
      </c>
      <c r="K45" s="11" t="s">
        <v>34</v>
      </c>
      <c r="L45" s="113">
        <v>-0.11675291073738681</v>
      </c>
      <c r="M45" s="113">
        <v>-0.12517498366019963</v>
      </c>
      <c r="N45" s="115">
        <v>-0.17853705486044269</v>
      </c>
    </row>
    <row r="46" spans="1:19" ht="13.5" thickBot="1" x14ac:dyDescent="0.25">
      <c r="A46" s="39" t="s">
        <v>35</v>
      </c>
      <c r="B46" s="30">
        <v>1843</v>
      </c>
      <c r="C46" s="30">
        <v>1472853.7543042849</v>
      </c>
      <c r="D46" s="31">
        <v>1178</v>
      </c>
      <c r="E46" s="20"/>
      <c r="F46" s="11" t="s">
        <v>35</v>
      </c>
      <c r="G46" s="112">
        <v>1521</v>
      </c>
      <c r="H46" s="112">
        <v>1087789.1008439311</v>
      </c>
      <c r="I46" s="152">
        <v>991</v>
      </c>
      <c r="K46" s="11" t="s">
        <v>35</v>
      </c>
      <c r="L46" s="113">
        <v>0.21170282708744237</v>
      </c>
      <c r="M46" s="113">
        <v>0.35398833575516808</v>
      </c>
      <c r="N46" s="115">
        <v>0.18869828456104942</v>
      </c>
    </row>
    <row r="47" spans="1:19" ht="13.5" thickBot="1" x14ac:dyDescent="0.25">
      <c r="A47" s="39" t="s">
        <v>36</v>
      </c>
      <c r="B47" s="30">
        <v>4666</v>
      </c>
      <c r="C47" s="30">
        <v>3882641.4365681205</v>
      </c>
      <c r="D47" s="31">
        <v>3543</v>
      </c>
      <c r="E47" s="20"/>
      <c r="F47" s="11" t="s">
        <v>36</v>
      </c>
      <c r="G47" s="112">
        <v>5131</v>
      </c>
      <c r="H47" s="112">
        <v>4399481.6352519784</v>
      </c>
      <c r="I47" s="152">
        <v>3963</v>
      </c>
      <c r="K47" s="11" t="s">
        <v>36</v>
      </c>
      <c r="L47" s="113">
        <v>-9.0625609043071487E-2</v>
      </c>
      <c r="M47" s="113">
        <v>-0.11747752156584601</v>
      </c>
      <c r="N47" s="115">
        <v>-0.10598031794095386</v>
      </c>
    </row>
    <row r="48" spans="1:19" ht="13.5" thickBot="1" x14ac:dyDescent="0.25">
      <c r="A48" s="39" t="s">
        <v>37</v>
      </c>
      <c r="B48" s="30">
        <v>1634</v>
      </c>
      <c r="C48" s="30">
        <v>1784740.1362824193</v>
      </c>
      <c r="D48" s="31">
        <v>1034</v>
      </c>
      <c r="E48" s="20"/>
      <c r="F48" s="11" t="s">
        <v>37</v>
      </c>
      <c r="G48" s="112">
        <v>1856</v>
      </c>
      <c r="H48" s="112">
        <v>2040682.5875949562</v>
      </c>
      <c r="I48" s="152">
        <v>987</v>
      </c>
      <c r="K48" s="11" t="s">
        <v>37</v>
      </c>
      <c r="L48" s="113">
        <v>-0.11961206896551724</v>
      </c>
      <c r="M48" s="113">
        <v>-0.12542002017774723</v>
      </c>
      <c r="N48" s="115">
        <v>4.7619047619047672E-2</v>
      </c>
    </row>
    <row r="49" spans="1:19" ht="13.5" thickBot="1" x14ac:dyDescent="0.25">
      <c r="A49" s="39" t="s">
        <v>38</v>
      </c>
      <c r="B49" s="30">
        <v>2686</v>
      </c>
      <c r="C49" s="30">
        <v>2154497.1593754496</v>
      </c>
      <c r="D49" s="31">
        <v>1905</v>
      </c>
      <c r="E49" s="20"/>
      <c r="F49" s="11" t="s">
        <v>38</v>
      </c>
      <c r="G49" s="112">
        <v>2419</v>
      </c>
      <c r="H49" s="112">
        <v>1876027.9172265083</v>
      </c>
      <c r="I49" s="152">
        <v>1893</v>
      </c>
      <c r="K49" s="11" t="s">
        <v>38</v>
      </c>
      <c r="L49" s="113">
        <v>0.11037618850764774</v>
      </c>
      <c r="M49" s="113">
        <v>0.14843555343282211</v>
      </c>
      <c r="N49" s="115">
        <v>6.3391442155309452E-3</v>
      </c>
    </row>
    <row r="50" spans="1:19" ht="13.5" thickBot="1" x14ac:dyDescent="0.25">
      <c r="A50" s="39" t="s">
        <v>39</v>
      </c>
      <c r="B50" s="30">
        <v>1361</v>
      </c>
      <c r="C50" s="30">
        <v>1681796.2428057496</v>
      </c>
      <c r="D50" s="31">
        <v>898</v>
      </c>
      <c r="E50" s="20"/>
      <c r="F50" s="11" t="s">
        <v>39</v>
      </c>
      <c r="G50" s="112">
        <v>1072</v>
      </c>
      <c r="H50" s="112">
        <v>1296983.3556513481</v>
      </c>
      <c r="I50" s="152">
        <v>700</v>
      </c>
      <c r="K50" s="11" t="s">
        <v>39</v>
      </c>
      <c r="L50" s="113">
        <v>0.26958955223880587</v>
      </c>
      <c r="M50" s="113">
        <v>0.29669840054435204</v>
      </c>
      <c r="N50" s="115">
        <v>0.28285714285714292</v>
      </c>
    </row>
    <row r="51" spans="1:19" ht="13.5" thickBot="1" x14ac:dyDescent="0.25">
      <c r="A51" s="39" t="s">
        <v>40</v>
      </c>
      <c r="B51" s="30">
        <v>6398</v>
      </c>
      <c r="C51" s="30">
        <v>4413719.2569455905</v>
      </c>
      <c r="D51" s="31">
        <v>5001</v>
      </c>
      <c r="E51" s="20"/>
      <c r="F51" s="11" t="s">
        <v>40</v>
      </c>
      <c r="G51" s="112">
        <v>5490</v>
      </c>
      <c r="H51" s="112">
        <v>5099054.3160443027</v>
      </c>
      <c r="I51" s="152">
        <v>4021</v>
      </c>
      <c r="K51" s="11" t="s">
        <v>40</v>
      </c>
      <c r="L51" s="113">
        <v>0.16539162112932604</v>
      </c>
      <c r="M51" s="113">
        <v>-0.13440434571216242</v>
      </c>
      <c r="N51" s="115">
        <v>0.24372046754538679</v>
      </c>
    </row>
    <row r="52" spans="1:19" ht="13.5" thickBot="1" x14ac:dyDescent="0.25">
      <c r="A52" s="40" t="s">
        <v>41</v>
      </c>
      <c r="B52" s="34">
        <v>1361</v>
      </c>
      <c r="C52" s="34">
        <v>1001465.0319977772</v>
      </c>
      <c r="D52" s="35">
        <v>1063</v>
      </c>
      <c r="E52" s="20"/>
      <c r="F52" s="12" t="s">
        <v>41</v>
      </c>
      <c r="G52" s="155">
        <v>1300</v>
      </c>
      <c r="H52" s="155">
        <v>1079104.2140186762</v>
      </c>
      <c r="I52" s="156">
        <v>978</v>
      </c>
      <c r="K52" s="12" t="s">
        <v>41</v>
      </c>
      <c r="L52" s="118">
        <v>4.6923076923076845E-2</v>
      </c>
      <c r="M52" s="118">
        <v>-7.1947807275966502E-2</v>
      </c>
      <c r="N52" s="119">
        <v>8.6912065439672892E-2</v>
      </c>
    </row>
    <row r="53" spans="1:19" ht="13.5" thickBot="1" x14ac:dyDescent="0.25">
      <c r="B53" s="111"/>
      <c r="C53" s="111"/>
      <c r="D53" s="111"/>
      <c r="E53" s="20"/>
      <c r="F53" s="63"/>
      <c r="G53" s="122"/>
      <c r="H53" s="122"/>
      <c r="I53" s="122"/>
      <c r="L53" s="100"/>
      <c r="M53" s="100"/>
      <c r="N53" s="100"/>
    </row>
    <row r="54" spans="1:19" ht="13.5" thickBot="1" x14ac:dyDescent="0.25">
      <c r="A54" s="84" t="s">
        <v>42</v>
      </c>
      <c r="B54" s="85">
        <v>65374</v>
      </c>
      <c r="C54" s="85">
        <v>84156827.161951467</v>
      </c>
      <c r="D54" s="85">
        <v>36597</v>
      </c>
      <c r="E54" s="20"/>
      <c r="F54" s="50" t="s">
        <v>42</v>
      </c>
      <c r="G54" s="51">
        <v>57527</v>
      </c>
      <c r="H54" s="51">
        <v>73330673.932126582</v>
      </c>
      <c r="I54" s="55">
        <v>34026</v>
      </c>
      <c r="K54" s="98" t="s">
        <v>42</v>
      </c>
      <c r="L54" s="99">
        <v>0.13640551393258815</v>
      </c>
      <c r="M54" s="99">
        <v>0.14763471613318813</v>
      </c>
      <c r="N54" s="99">
        <v>7.5559865984835106E-2</v>
      </c>
      <c r="P54" s="6"/>
      <c r="Q54" s="6"/>
      <c r="R54" s="6"/>
      <c r="S54" s="6"/>
    </row>
    <row r="55" spans="1:19" ht="13.5" thickBot="1" x14ac:dyDescent="0.25">
      <c r="A55" s="38" t="s">
        <v>43</v>
      </c>
      <c r="B55" s="30">
        <v>49072</v>
      </c>
      <c r="C55" s="30">
        <v>64858429.672619097</v>
      </c>
      <c r="D55" s="31">
        <v>27392</v>
      </c>
      <c r="E55" s="20"/>
      <c r="F55" s="73" t="s">
        <v>43</v>
      </c>
      <c r="G55" s="57">
        <v>44095</v>
      </c>
      <c r="H55" s="57">
        <v>58244076.373902313</v>
      </c>
      <c r="I55" s="58">
        <v>25613</v>
      </c>
      <c r="K55" s="10" t="s">
        <v>43</v>
      </c>
      <c r="L55" s="102">
        <v>0.11286993990248329</v>
      </c>
      <c r="M55" s="102">
        <v>0.11356267813838161</v>
      </c>
      <c r="N55" s="103">
        <v>6.9456916409635694E-2</v>
      </c>
    </row>
    <row r="56" spans="1:19" ht="13.5" thickBot="1" x14ac:dyDescent="0.25">
      <c r="A56" s="39" t="s">
        <v>44</v>
      </c>
      <c r="B56" s="30">
        <v>4204</v>
      </c>
      <c r="C56" s="30">
        <v>4727684.0589103764</v>
      </c>
      <c r="D56" s="31">
        <v>2641</v>
      </c>
      <c r="E56" s="20"/>
      <c r="F56" s="68" t="s">
        <v>44</v>
      </c>
      <c r="G56" s="79">
        <v>3723</v>
      </c>
      <c r="H56" s="79">
        <v>3375648.2955976566</v>
      </c>
      <c r="I56" s="80">
        <v>2795</v>
      </c>
      <c r="K56" s="11" t="s">
        <v>44</v>
      </c>
      <c r="L56" s="102">
        <v>0.12919688423314524</v>
      </c>
      <c r="M56" s="102">
        <v>0.40052625300922906</v>
      </c>
      <c r="N56" s="103">
        <v>-5.5098389982110918E-2</v>
      </c>
    </row>
    <row r="57" spans="1:19" ht="13.5" thickBot="1" x14ac:dyDescent="0.25">
      <c r="A57" s="39" t="s">
        <v>45</v>
      </c>
      <c r="B57" s="30">
        <v>3119</v>
      </c>
      <c r="C57" s="30">
        <v>4094897.3234006134</v>
      </c>
      <c r="D57" s="31">
        <v>1411</v>
      </c>
      <c r="E57" s="20"/>
      <c r="F57" s="68" t="s">
        <v>45</v>
      </c>
      <c r="G57" s="79">
        <v>2296</v>
      </c>
      <c r="H57" s="79">
        <v>2962194.377656437</v>
      </c>
      <c r="I57" s="80">
        <v>913</v>
      </c>
      <c r="K57" s="11" t="s">
        <v>45</v>
      </c>
      <c r="L57" s="102">
        <v>0.35844947735191646</v>
      </c>
      <c r="M57" s="102">
        <v>0.38238643428940788</v>
      </c>
      <c r="N57" s="103">
        <v>0.54545454545454541</v>
      </c>
    </row>
    <row r="58" spans="1:19" ht="13.5" thickBot="1" x14ac:dyDescent="0.25">
      <c r="A58" s="40" t="s">
        <v>46</v>
      </c>
      <c r="B58" s="34">
        <v>8979</v>
      </c>
      <c r="C58" s="34">
        <v>10475816.107021393</v>
      </c>
      <c r="D58" s="35">
        <v>5153</v>
      </c>
      <c r="E58" s="20"/>
      <c r="F58" s="69" t="s">
        <v>46</v>
      </c>
      <c r="G58" s="74">
        <v>7413</v>
      </c>
      <c r="H58" s="74">
        <v>8748754.8849701658</v>
      </c>
      <c r="I58" s="75">
        <v>4705</v>
      </c>
      <c r="K58" s="12" t="s">
        <v>46</v>
      </c>
      <c r="L58" s="104">
        <v>0.21125050586806959</v>
      </c>
      <c r="M58" s="104">
        <v>0.1974065160995897</v>
      </c>
      <c r="N58" s="105">
        <v>9.5217853347502768E-2</v>
      </c>
    </row>
    <row r="59" spans="1:19" ht="13.5" thickBot="1" x14ac:dyDescent="0.25">
      <c r="B59" s="111"/>
      <c r="C59" s="111"/>
      <c r="D59" s="111"/>
      <c r="E59" s="20"/>
      <c r="F59" s="63"/>
      <c r="G59" s="122"/>
      <c r="H59" s="122"/>
      <c r="I59" s="122"/>
      <c r="L59" s="100"/>
      <c r="M59" s="100"/>
      <c r="N59" s="100"/>
    </row>
    <row r="60" spans="1:19" ht="13.5" thickBot="1" x14ac:dyDescent="0.25">
      <c r="A60" s="84" t="s">
        <v>47</v>
      </c>
      <c r="B60" s="85">
        <v>39395</v>
      </c>
      <c r="C60" s="85">
        <v>31740699.870434925</v>
      </c>
      <c r="D60" s="85">
        <v>29387</v>
      </c>
      <c r="E60" s="20"/>
      <c r="F60" s="50" t="s">
        <v>47</v>
      </c>
      <c r="G60" s="51">
        <v>32537</v>
      </c>
      <c r="H60" s="51">
        <v>24617930.875401467</v>
      </c>
      <c r="I60" s="55">
        <v>25361</v>
      </c>
      <c r="K60" s="98" t="s">
        <v>47</v>
      </c>
      <c r="L60" s="99">
        <v>0.21077542490088197</v>
      </c>
      <c r="M60" s="99">
        <v>0.28933256133847607</v>
      </c>
      <c r="N60" s="99">
        <v>0.15874768345096801</v>
      </c>
      <c r="P60" s="6"/>
      <c r="Q60" s="6"/>
      <c r="R60" s="6"/>
      <c r="S60" s="6"/>
    </row>
    <row r="61" spans="1:19" ht="13.5" thickBot="1" x14ac:dyDescent="0.25">
      <c r="A61" s="38" t="s">
        <v>48</v>
      </c>
      <c r="B61" s="30">
        <v>6413</v>
      </c>
      <c r="C61" s="30">
        <v>5514507.418003099</v>
      </c>
      <c r="D61" s="31">
        <v>4228</v>
      </c>
      <c r="E61" s="20"/>
      <c r="F61" s="73" t="s">
        <v>48</v>
      </c>
      <c r="G61" s="57">
        <v>4844</v>
      </c>
      <c r="H61" s="57">
        <v>3712547.5140449181</v>
      </c>
      <c r="I61" s="58">
        <v>3379</v>
      </c>
      <c r="K61" s="10" t="s">
        <v>48</v>
      </c>
      <c r="L61" s="102">
        <v>0.32390586292320389</v>
      </c>
      <c r="M61" s="102">
        <v>0.48537019314667251</v>
      </c>
      <c r="N61" s="103">
        <v>0.25125776857058302</v>
      </c>
    </row>
    <row r="62" spans="1:19" ht="13.5" thickBot="1" x14ac:dyDescent="0.25">
      <c r="A62" s="39" t="s">
        <v>49</v>
      </c>
      <c r="B62" s="30">
        <v>3150</v>
      </c>
      <c r="C62" s="30">
        <v>3993019.4048959832</v>
      </c>
      <c r="D62" s="31">
        <v>1946</v>
      </c>
      <c r="E62" s="20"/>
      <c r="F62" s="68" t="s">
        <v>49</v>
      </c>
      <c r="G62" s="79">
        <v>2051</v>
      </c>
      <c r="H62" s="79">
        <v>2811715.2125914376</v>
      </c>
      <c r="I62" s="80">
        <v>1311</v>
      </c>
      <c r="K62" s="11" t="s">
        <v>49</v>
      </c>
      <c r="L62" s="102">
        <v>0.53583617747440271</v>
      </c>
      <c r="M62" s="102">
        <v>0.42013650138336311</v>
      </c>
      <c r="N62" s="103">
        <v>0.4843630816170863</v>
      </c>
    </row>
    <row r="63" spans="1:19" ht="13.5" thickBot="1" x14ac:dyDescent="0.25">
      <c r="A63" s="40" t="s">
        <v>50</v>
      </c>
      <c r="B63" s="34">
        <v>29832</v>
      </c>
      <c r="C63" s="34">
        <v>22233173.04753584</v>
      </c>
      <c r="D63" s="35">
        <v>23213</v>
      </c>
      <c r="E63" s="20"/>
      <c r="F63" s="69" t="s">
        <v>50</v>
      </c>
      <c r="G63" s="74">
        <v>25642</v>
      </c>
      <c r="H63" s="74">
        <v>18093668.148765109</v>
      </c>
      <c r="I63" s="75">
        <v>20671</v>
      </c>
      <c r="K63" s="12" t="s">
        <v>50</v>
      </c>
      <c r="L63" s="104">
        <v>0.16340379065595512</v>
      </c>
      <c r="M63" s="104">
        <v>0.22878196199554224</v>
      </c>
      <c r="N63" s="105">
        <v>0.12297421508393391</v>
      </c>
    </row>
    <row r="64" spans="1:19" ht="13.5" thickBot="1" x14ac:dyDescent="0.25">
      <c r="B64" s="111"/>
      <c r="C64" s="111"/>
      <c r="D64" s="111"/>
      <c r="E64" s="20"/>
      <c r="F64" s="63"/>
      <c r="G64" s="122"/>
      <c r="H64" s="122"/>
      <c r="I64" s="122"/>
      <c r="L64" s="100"/>
      <c r="M64" s="100"/>
      <c r="N64" s="100"/>
    </row>
    <row r="65" spans="1:19" ht="13.5" thickBot="1" x14ac:dyDescent="0.25">
      <c r="A65" s="84" t="s">
        <v>51</v>
      </c>
      <c r="B65" s="85">
        <v>3767</v>
      </c>
      <c r="C65" s="85">
        <v>4990809.0335123073</v>
      </c>
      <c r="D65" s="85">
        <v>1376</v>
      </c>
      <c r="E65" s="20"/>
      <c r="F65" s="50" t="s">
        <v>51</v>
      </c>
      <c r="G65" s="51">
        <v>3013</v>
      </c>
      <c r="H65" s="51">
        <v>4075147.9298404003</v>
      </c>
      <c r="I65" s="55">
        <v>847</v>
      </c>
      <c r="K65" s="98" t="s">
        <v>51</v>
      </c>
      <c r="L65" s="99">
        <v>0.2502489213408563</v>
      </c>
      <c r="M65" s="99">
        <v>0.22469395453523289</v>
      </c>
      <c r="N65" s="99">
        <v>0.62455726092089736</v>
      </c>
      <c r="P65" s="6"/>
      <c r="Q65" s="6"/>
      <c r="R65" s="6"/>
      <c r="S65" s="6"/>
    </row>
    <row r="66" spans="1:19" ht="13.5" thickBot="1" x14ac:dyDescent="0.25">
      <c r="A66" s="38" t="s">
        <v>52</v>
      </c>
      <c r="B66" s="30">
        <v>2840</v>
      </c>
      <c r="C66" s="30">
        <v>3588994.2691874239</v>
      </c>
      <c r="D66" s="31">
        <v>938</v>
      </c>
      <c r="E66" s="20"/>
      <c r="F66" s="73" t="s">
        <v>52</v>
      </c>
      <c r="G66" s="57">
        <v>2218</v>
      </c>
      <c r="H66" s="57">
        <v>2841754.9673218583</v>
      </c>
      <c r="I66" s="58">
        <v>621</v>
      </c>
      <c r="K66" s="10" t="s">
        <v>52</v>
      </c>
      <c r="L66" s="102">
        <v>0.28043282236248879</v>
      </c>
      <c r="M66" s="102">
        <v>0.2629499413067915</v>
      </c>
      <c r="N66" s="103">
        <v>0.51046698872785834</v>
      </c>
    </row>
    <row r="67" spans="1:19" ht="13.5" thickBot="1" x14ac:dyDescent="0.25">
      <c r="A67" s="40" t="s">
        <v>53</v>
      </c>
      <c r="B67" s="34">
        <v>927</v>
      </c>
      <c r="C67" s="34">
        <v>1401814.7643248832</v>
      </c>
      <c r="D67" s="35">
        <v>438</v>
      </c>
      <c r="E67" s="20"/>
      <c r="F67" s="69" t="s">
        <v>53</v>
      </c>
      <c r="G67" s="74">
        <v>795</v>
      </c>
      <c r="H67" s="74">
        <v>1233392.9625185421</v>
      </c>
      <c r="I67" s="75">
        <v>226</v>
      </c>
      <c r="K67" s="12" t="s">
        <v>53</v>
      </c>
      <c r="L67" s="104">
        <v>0.16603773584905657</v>
      </c>
      <c r="M67" s="104">
        <v>0.13655161568493956</v>
      </c>
      <c r="N67" s="105">
        <v>0.93805309734513265</v>
      </c>
    </row>
    <row r="68" spans="1:19" ht="13.5" thickBot="1" x14ac:dyDescent="0.25">
      <c r="B68" s="111"/>
      <c r="C68" s="111"/>
      <c r="D68" s="111"/>
      <c r="E68" s="20"/>
      <c r="F68" s="63"/>
      <c r="G68" s="122"/>
      <c r="H68" s="122"/>
      <c r="I68" s="122"/>
      <c r="L68" s="100"/>
      <c r="M68" s="100"/>
      <c r="N68" s="100"/>
    </row>
    <row r="69" spans="1:19" ht="13.5" thickBot="1" x14ac:dyDescent="0.25">
      <c r="A69" s="84" t="s">
        <v>54</v>
      </c>
      <c r="B69" s="85">
        <v>18061</v>
      </c>
      <c r="C69" s="85">
        <v>14193283.458967078</v>
      </c>
      <c r="D69" s="85">
        <v>13190</v>
      </c>
      <c r="E69" s="20"/>
      <c r="F69" s="50" t="s">
        <v>54</v>
      </c>
      <c r="G69" s="51">
        <v>19185</v>
      </c>
      <c r="H69" s="51">
        <v>17428888.932710074</v>
      </c>
      <c r="I69" s="55">
        <v>13985</v>
      </c>
      <c r="K69" s="98" t="s">
        <v>54</v>
      </c>
      <c r="L69" s="99">
        <v>-5.8587438102684408E-2</v>
      </c>
      <c r="M69" s="99">
        <v>-0.18564611239621231</v>
      </c>
      <c r="N69" s="99">
        <v>-5.6846621380050033E-2</v>
      </c>
      <c r="P69" s="6"/>
      <c r="Q69" s="6"/>
      <c r="R69" s="6"/>
      <c r="S69" s="6"/>
    </row>
    <row r="70" spans="1:19" ht="13.5" thickBot="1" x14ac:dyDescent="0.25">
      <c r="A70" s="38" t="s">
        <v>55</v>
      </c>
      <c r="B70" s="30">
        <v>6145</v>
      </c>
      <c r="C70" s="30">
        <v>4982890.4358843407</v>
      </c>
      <c r="D70" s="31">
        <v>4248</v>
      </c>
      <c r="E70" s="20"/>
      <c r="F70" s="73" t="s">
        <v>55</v>
      </c>
      <c r="G70" s="57">
        <v>6278</v>
      </c>
      <c r="H70" s="57">
        <v>5417145.5030306894</v>
      </c>
      <c r="I70" s="58">
        <v>4561</v>
      </c>
      <c r="K70" s="10" t="s">
        <v>55</v>
      </c>
      <c r="L70" s="102">
        <v>-2.1185090793246264E-2</v>
      </c>
      <c r="M70" s="102">
        <v>-8.0163079781297997E-2</v>
      </c>
      <c r="N70" s="103">
        <v>-6.8625301468976052E-2</v>
      </c>
    </row>
    <row r="71" spans="1:19" ht="13.5" thickBot="1" x14ac:dyDescent="0.25">
      <c r="A71" s="39" t="s">
        <v>56</v>
      </c>
      <c r="B71" s="30">
        <v>1233</v>
      </c>
      <c r="C71" s="30">
        <v>1186046.8214927041</v>
      </c>
      <c r="D71" s="31">
        <v>787</v>
      </c>
      <c r="E71" s="20"/>
      <c r="F71" s="68" t="s">
        <v>56</v>
      </c>
      <c r="G71" s="79">
        <v>1146</v>
      </c>
      <c r="H71" s="79">
        <v>1033686.6647689829</v>
      </c>
      <c r="I71" s="80">
        <v>750</v>
      </c>
      <c r="K71" s="11" t="s">
        <v>56</v>
      </c>
      <c r="L71" s="102">
        <v>7.5916230366492199E-2</v>
      </c>
      <c r="M71" s="102">
        <v>0.14739491367799729</v>
      </c>
      <c r="N71" s="103">
        <v>4.9333333333333229E-2</v>
      </c>
    </row>
    <row r="72" spans="1:19" ht="13.5" thickBot="1" x14ac:dyDescent="0.25">
      <c r="A72" s="39" t="s">
        <v>57</v>
      </c>
      <c r="B72" s="30">
        <v>1585</v>
      </c>
      <c r="C72" s="30">
        <v>1039409.2131689115</v>
      </c>
      <c r="D72" s="31">
        <v>1141</v>
      </c>
      <c r="E72" s="20"/>
      <c r="F72" s="68" t="s">
        <v>57</v>
      </c>
      <c r="G72" s="79">
        <v>1900</v>
      </c>
      <c r="H72" s="79">
        <v>1518554.8688514379</v>
      </c>
      <c r="I72" s="80">
        <v>1316</v>
      </c>
      <c r="K72" s="11" t="s">
        <v>57</v>
      </c>
      <c r="L72" s="102">
        <v>-0.16578947368421049</v>
      </c>
      <c r="M72" s="102">
        <v>-0.31552739088376125</v>
      </c>
      <c r="N72" s="103">
        <v>-0.13297872340425532</v>
      </c>
    </row>
    <row r="73" spans="1:19" ht="13.5" thickBot="1" x14ac:dyDescent="0.25">
      <c r="A73" s="40" t="s">
        <v>58</v>
      </c>
      <c r="B73" s="34">
        <v>9098</v>
      </c>
      <c r="C73" s="34">
        <v>6984936.9884211207</v>
      </c>
      <c r="D73" s="35">
        <v>7014</v>
      </c>
      <c r="E73" s="20"/>
      <c r="F73" s="69" t="s">
        <v>58</v>
      </c>
      <c r="G73" s="74">
        <v>9861</v>
      </c>
      <c r="H73" s="74">
        <v>9459501.8960589617</v>
      </c>
      <c r="I73" s="75">
        <v>7358</v>
      </c>
      <c r="K73" s="12" t="s">
        <v>58</v>
      </c>
      <c r="L73" s="104">
        <v>-7.7375519724165898E-2</v>
      </c>
      <c r="M73" s="104">
        <v>-0.26159568810581868</v>
      </c>
      <c r="N73" s="105">
        <v>-4.6751834737700504E-2</v>
      </c>
    </row>
    <row r="74" spans="1:19" ht="13.5" thickBot="1" x14ac:dyDescent="0.25">
      <c r="B74" s="37"/>
      <c r="C74" s="37"/>
      <c r="D74" s="37"/>
      <c r="E74" s="20"/>
      <c r="F74" s="63"/>
      <c r="G74" s="70"/>
      <c r="H74" s="70"/>
      <c r="I74" s="70"/>
      <c r="L74" s="100"/>
      <c r="M74" s="100"/>
      <c r="N74" s="100"/>
    </row>
    <row r="75" spans="1:19" ht="13.5" thickBot="1" x14ac:dyDescent="0.25">
      <c r="A75" s="84" t="s">
        <v>59</v>
      </c>
      <c r="B75" s="85">
        <v>49389</v>
      </c>
      <c r="C75" s="85">
        <v>55073967.637933396</v>
      </c>
      <c r="D75" s="85">
        <v>31262</v>
      </c>
      <c r="E75" s="20"/>
      <c r="F75" s="50" t="s">
        <v>59</v>
      </c>
      <c r="G75" s="51">
        <v>43513</v>
      </c>
      <c r="H75" s="51">
        <v>49211778.117879532</v>
      </c>
      <c r="I75" s="55">
        <v>27495</v>
      </c>
      <c r="K75" s="98" t="s">
        <v>59</v>
      </c>
      <c r="L75" s="99">
        <v>0.13504010295773683</v>
      </c>
      <c r="M75" s="99">
        <v>0.11912167664439721</v>
      </c>
      <c r="N75" s="99">
        <v>0.1370067284960903</v>
      </c>
      <c r="P75" s="6"/>
      <c r="Q75" s="6"/>
      <c r="R75" s="6"/>
      <c r="S75" s="6"/>
    </row>
    <row r="76" spans="1:19" ht="13.5" thickBot="1" x14ac:dyDescent="0.25">
      <c r="A76" s="92" t="s">
        <v>60</v>
      </c>
      <c r="B76" s="34">
        <v>49389</v>
      </c>
      <c r="C76" s="34">
        <v>55073967.637933396</v>
      </c>
      <c r="D76" s="35">
        <v>31262</v>
      </c>
      <c r="E76" s="20"/>
      <c r="F76" s="72" t="s">
        <v>60</v>
      </c>
      <c r="G76" s="61">
        <v>43513</v>
      </c>
      <c r="H76" s="61">
        <v>49211778.117879532</v>
      </c>
      <c r="I76" s="62">
        <v>27495</v>
      </c>
      <c r="K76" s="14" t="s">
        <v>60</v>
      </c>
      <c r="L76" s="104">
        <v>0.13504010295773683</v>
      </c>
      <c r="M76" s="104">
        <v>0.11912167664439721</v>
      </c>
      <c r="N76" s="105">
        <v>0.1370067284960903</v>
      </c>
    </row>
    <row r="77" spans="1:19" ht="13.5" thickBot="1" x14ac:dyDescent="0.25">
      <c r="B77" s="37"/>
      <c r="C77" s="37"/>
      <c r="D77" s="37"/>
      <c r="E77" s="20"/>
      <c r="F77" s="63"/>
      <c r="G77" s="70"/>
      <c r="H77" s="70"/>
      <c r="I77" s="70"/>
      <c r="L77" s="100"/>
      <c r="M77" s="100"/>
      <c r="N77" s="100"/>
    </row>
    <row r="78" spans="1:19" ht="13.5" thickBot="1" x14ac:dyDescent="0.25">
      <c r="A78" s="84" t="s">
        <v>61</v>
      </c>
      <c r="B78" s="85">
        <v>19500</v>
      </c>
      <c r="C78" s="85">
        <v>20031620.284876615</v>
      </c>
      <c r="D78" s="85">
        <v>12691</v>
      </c>
      <c r="E78" s="20"/>
      <c r="F78" s="50" t="s">
        <v>61</v>
      </c>
      <c r="G78" s="51">
        <v>19640</v>
      </c>
      <c r="H78" s="51">
        <v>17919425.567218095</v>
      </c>
      <c r="I78" s="55">
        <v>12565</v>
      </c>
      <c r="K78" s="98" t="s">
        <v>61</v>
      </c>
      <c r="L78" s="99">
        <v>-7.1283095723013723E-3</v>
      </c>
      <c r="M78" s="99">
        <v>0.11787178722528813</v>
      </c>
      <c r="N78" s="99">
        <v>1.0027855153203369E-2</v>
      </c>
      <c r="P78" s="6"/>
      <c r="Q78" s="6"/>
      <c r="R78" s="6"/>
      <c r="S78" s="6"/>
    </row>
    <row r="79" spans="1:19" ht="13.5" thickBot="1" x14ac:dyDescent="0.25">
      <c r="A79" s="92" t="s">
        <v>62</v>
      </c>
      <c r="B79" s="34">
        <v>19500</v>
      </c>
      <c r="C79" s="34">
        <v>20031620.284876615</v>
      </c>
      <c r="D79" s="35">
        <v>12691</v>
      </c>
      <c r="E79" s="20"/>
      <c r="F79" s="72" t="s">
        <v>62</v>
      </c>
      <c r="G79" s="61">
        <v>19640</v>
      </c>
      <c r="H79" s="61">
        <v>17919425.567218095</v>
      </c>
      <c r="I79" s="62">
        <v>12565</v>
      </c>
      <c r="K79" s="14" t="s">
        <v>62</v>
      </c>
      <c r="L79" s="104">
        <v>-7.1283095723013723E-3</v>
      </c>
      <c r="M79" s="104">
        <v>0.11787178722528813</v>
      </c>
      <c r="N79" s="105">
        <v>1.0027855153203369E-2</v>
      </c>
    </row>
    <row r="80" spans="1:19" ht="13.5" thickBot="1" x14ac:dyDescent="0.25">
      <c r="B80" s="37"/>
      <c r="C80" s="37"/>
      <c r="D80" s="37"/>
      <c r="E80" s="20"/>
      <c r="F80" s="63"/>
      <c r="G80" s="70"/>
      <c r="H80" s="70"/>
      <c r="I80" s="70"/>
      <c r="L80" s="100"/>
      <c r="M80" s="100"/>
      <c r="N80" s="100"/>
    </row>
    <row r="81" spans="1:19" ht="13.5" thickBot="1" x14ac:dyDescent="0.25">
      <c r="A81" s="84" t="s">
        <v>63</v>
      </c>
      <c r="B81" s="85">
        <v>10214</v>
      </c>
      <c r="C81" s="85">
        <v>9721974.8678057715</v>
      </c>
      <c r="D81" s="85">
        <v>6952</v>
      </c>
      <c r="E81" s="20"/>
      <c r="F81" s="50" t="s">
        <v>63</v>
      </c>
      <c r="G81" s="51">
        <v>8714</v>
      </c>
      <c r="H81" s="51">
        <v>8975569.2909409963</v>
      </c>
      <c r="I81" s="55">
        <v>6202</v>
      </c>
      <c r="K81" s="98" t="s">
        <v>63</v>
      </c>
      <c r="L81" s="99">
        <v>0.17213679137020876</v>
      </c>
      <c r="M81" s="99">
        <v>8.3159691900336563E-2</v>
      </c>
      <c r="N81" s="99">
        <v>0.12092873266688176</v>
      </c>
      <c r="P81" s="6"/>
      <c r="Q81" s="6"/>
      <c r="R81" s="6"/>
      <c r="S81" s="6"/>
    </row>
    <row r="82" spans="1:19" ht="13.5" thickBot="1" x14ac:dyDescent="0.25">
      <c r="A82" s="92" t="s">
        <v>64</v>
      </c>
      <c r="B82" s="34">
        <v>10214</v>
      </c>
      <c r="C82" s="34">
        <v>9721974.8678057715</v>
      </c>
      <c r="D82" s="35">
        <v>6952</v>
      </c>
      <c r="E82" s="20"/>
      <c r="F82" s="72" t="s">
        <v>64</v>
      </c>
      <c r="G82" s="61">
        <v>8714</v>
      </c>
      <c r="H82" s="61">
        <v>8975569.2909409963</v>
      </c>
      <c r="I82" s="62">
        <v>6202</v>
      </c>
      <c r="K82" s="14" t="s">
        <v>64</v>
      </c>
      <c r="L82" s="104">
        <v>0.17213679137020876</v>
      </c>
      <c r="M82" s="104">
        <v>8.3159691900336563E-2</v>
      </c>
      <c r="N82" s="105">
        <v>0.12092873266688176</v>
      </c>
    </row>
    <row r="83" spans="1:19" ht="13.5" thickBot="1" x14ac:dyDescent="0.25">
      <c r="B83" s="111"/>
      <c r="C83" s="111"/>
      <c r="D83" s="111"/>
      <c r="E83" s="20"/>
      <c r="F83" s="63"/>
      <c r="G83" s="122"/>
      <c r="H83" s="122"/>
      <c r="I83" s="122"/>
      <c r="L83" s="100"/>
      <c r="M83" s="100"/>
      <c r="N83" s="100"/>
    </row>
    <row r="84" spans="1:19" ht="13.5" thickBot="1" x14ac:dyDescent="0.25">
      <c r="A84" s="84" t="s">
        <v>65</v>
      </c>
      <c r="B84" s="85">
        <v>14008</v>
      </c>
      <c r="C84" s="85">
        <v>14816656.940790655</v>
      </c>
      <c r="D84" s="85">
        <v>9959</v>
      </c>
      <c r="E84" s="20"/>
      <c r="F84" s="50" t="s">
        <v>65</v>
      </c>
      <c r="G84" s="51">
        <v>12683</v>
      </c>
      <c r="H84" s="51">
        <v>12487138.172751974</v>
      </c>
      <c r="I84" s="55">
        <v>9610</v>
      </c>
      <c r="K84" s="98" t="s">
        <v>65</v>
      </c>
      <c r="L84" s="99">
        <v>0.10447055113143588</v>
      </c>
      <c r="M84" s="99">
        <v>0.18655345490785824</v>
      </c>
      <c r="N84" s="99">
        <v>3.6316337148803335E-2</v>
      </c>
      <c r="P84" s="6"/>
      <c r="Q84" s="6"/>
      <c r="R84" s="6"/>
      <c r="S84" s="6"/>
    </row>
    <row r="85" spans="1:19" ht="13.5" thickBot="1" x14ac:dyDescent="0.25">
      <c r="A85" s="38" t="s">
        <v>66</v>
      </c>
      <c r="B85" s="30">
        <v>3670</v>
      </c>
      <c r="C85" s="30">
        <v>3941195.0799254864</v>
      </c>
      <c r="D85" s="31">
        <v>2557</v>
      </c>
      <c r="E85" s="20"/>
      <c r="F85" s="73" t="s">
        <v>66</v>
      </c>
      <c r="G85" s="57">
        <v>3518</v>
      </c>
      <c r="H85" s="57">
        <v>3777779.6180204693</v>
      </c>
      <c r="I85" s="58">
        <v>2617</v>
      </c>
      <c r="K85" s="10" t="s">
        <v>66</v>
      </c>
      <c r="L85" s="102">
        <v>4.3206367254121636E-2</v>
      </c>
      <c r="M85" s="102">
        <v>4.3257012962192309E-2</v>
      </c>
      <c r="N85" s="103">
        <v>-2.2927015666794004E-2</v>
      </c>
    </row>
    <row r="86" spans="1:19" ht="13.5" thickBot="1" x14ac:dyDescent="0.25">
      <c r="A86" s="39" t="s">
        <v>67</v>
      </c>
      <c r="B86" s="30">
        <v>2780</v>
      </c>
      <c r="C86" s="30">
        <v>3154409.2308543273</v>
      </c>
      <c r="D86" s="31">
        <v>2000</v>
      </c>
      <c r="E86" s="20"/>
      <c r="F86" s="68" t="s">
        <v>67</v>
      </c>
      <c r="G86" s="79">
        <v>2002</v>
      </c>
      <c r="H86" s="79">
        <v>2099144.8891562028</v>
      </c>
      <c r="I86" s="80">
        <v>1461</v>
      </c>
      <c r="K86" s="11" t="s">
        <v>67</v>
      </c>
      <c r="L86" s="102">
        <v>0.38861138861138866</v>
      </c>
      <c r="M86" s="102">
        <v>0.50271153132374358</v>
      </c>
      <c r="N86" s="103">
        <v>0.36892539356605059</v>
      </c>
    </row>
    <row r="87" spans="1:19" ht="13.5" thickBot="1" x14ac:dyDescent="0.25">
      <c r="A87" s="40" t="s">
        <v>68</v>
      </c>
      <c r="B87" s="34">
        <v>7558</v>
      </c>
      <c r="C87" s="34">
        <v>7721052.6300108414</v>
      </c>
      <c r="D87" s="35">
        <v>5402</v>
      </c>
      <c r="E87" s="20"/>
      <c r="F87" s="69" t="s">
        <v>68</v>
      </c>
      <c r="G87" s="74">
        <v>7163</v>
      </c>
      <c r="H87" s="74">
        <v>6610213.6655753022</v>
      </c>
      <c r="I87" s="75">
        <v>5532</v>
      </c>
      <c r="K87" s="12" t="s">
        <v>68</v>
      </c>
      <c r="L87" s="104">
        <v>5.5144492531062461E-2</v>
      </c>
      <c r="M87" s="104">
        <v>0.16804887415675696</v>
      </c>
      <c r="N87" s="105">
        <v>-2.3499638467100459E-2</v>
      </c>
    </row>
    <row r="88" spans="1:19" ht="13.5" thickBot="1" x14ac:dyDescent="0.25">
      <c r="B88" s="37"/>
      <c r="C88" s="37"/>
      <c r="D88" s="37"/>
      <c r="E88" s="20"/>
      <c r="F88" s="63"/>
      <c r="G88" s="70"/>
      <c r="H88" s="70"/>
      <c r="I88" s="70"/>
      <c r="L88" s="100"/>
      <c r="M88" s="100"/>
      <c r="N88" s="100"/>
    </row>
    <row r="89" spans="1:19" ht="13.5" thickBot="1" x14ac:dyDescent="0.25">
      <c r="A89" s="90" t="s">
        <v>69</v>
      </c>
      <c r="B89" s="85">
        <v>3183</v>
      </c>
      <c r="C89" s="85">
        <v>3035453.8216793789</v>
      </c>
      <c r="D89" s="85">
        <v>2116</v>
      </c>
      <c r="E89" s="20"/>
      <c r="F89" s="54" t="s">
        <v>69</v>
      </c>
      <c r="G89" s="51">
        <v>3094</v>
      </c>
      <c r="H89" s="51">
        <v>3044185.2546245088</v>
      </c>
      <c r="I89" s="55">
        <v>2284</v>
      </c>
      <c r="K89" s="101" t="s">
        <v>69</v>
      </c>
      <c r="L89" s="99">
        <v>2.8765352294763957E-2</v>
      </c>
      <c r="M89" s="99">
        <v>-2.8682331115905679E-3</v>
      </c>
      <c r="N89" s="99">
        <v>-7.35551663747811E-2</v>
      </c>
      <c r="P89" s="6"/>
      <c r="Q89" s="6"/>
      <c r="R89" s="6"/>
      <c r="S89" s="6"/>
    </row>
    <row r="90" spans="1:19" ht="13.5" thickBot="1" x14ac:dyDescent="0.25">
      <c r="A90" s="91" t="s">
        <v>70</v>
      </c>
      <c r="B90" s="34">
        <v>3183</v>
      </c>
      <c r="C90" s="34">
        <v>3035453.8216793789</v>
      </c>
      <c r="D90" s="35">
        <v>2116</v>
      </c>
      <c r="E90" s="20"/>
      <c r="F90" s="71" t="s">
        <v>70</v>
      </c>
      <c r="G90" s="61">
        <v>3094</v>
      </c>
      <c r="H90" s="61">
        <v>3044185.2546245088</v>
      </c>
      <c r="I90" s="62">
        <v>2284</v>
      </c>
      <c r="K90" s="13" t="s">
        <v>70</v>
      </c>
      <c r="L90" s="104">
        <v>2.8765352294763957E-2</v>
      </c>
      <c r="M90" s="104">
        <v>-2.8682331115905679E-3</v>
      </c>
      <c r="N90" s="105">
        <v>-7.35551663747811E-2</v>
      </c>
    </row>
    <row r="91" spans="1:19" ht="13.5" thickBot="1" x14ac:dyDescent="0.25">
      <c r="B91" s="37"/>
      <c r="C91" s="37"/>
      <c r="D91" s="37"/>
      <c r="E91" s="20"/>
      <c r="F91" s="63"/>
      <c r="G91" s="70"/>
      <c r="H91" s="70"/>
      <c r="I91" s="70"/>
      <c r="L91" s="100"/>
      <c r="M91" s="100"/>
      <c r="N91" s="100"/>
    </row>
    <row r="92" spans="1:19" ht="13.5" thickBot="1" x14ac:dyDescent="0.25">
      <c r="A92" s="92" t="s">
        <v>71</v>
      </c>
      <c r="B92" s="125"/>
      <c r="C92" s="125"/>
      <c r="D92" s="126"/>
      <c r="E92" s="20"/>
      <c r="F92" s="72" t="s">
        <v>71</v>
      </c>
      <c r="G92" s="125"/>
      <c r="H92" s="125"/>
      <c r="I92" s="126"/>
      <c r="K92" s="14" t="s">
        <v>71</v>
      </c>
      <c r="L92" s="125"/>
      <c r="M92" s="125"/>
      <c r="N92" s="126"/>
    </row>
  </sheetData>
  <mergeCells count="1">
    <mergeCell ref="K1:L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>
    <tabColor theme="6"/>
  </sheetPr>
  <dimension ref="A1:S92"/>
  <sheetViews>
    <sheetView zoomScale="85" zoomScaleNormal="85" workbookViewId="0">
      <selection activeCell="A2" sqref="A2"/>
    </sheetView>
  </sheetViews>
  <sheetFormatPr baseColWidth="10" defaultColWidth="9.140625" defaultRowHeight="12.75" x14ac:dyDescent="0.2"/>
  <cols>
    <col min="1" max="1" width="26.28515625" style="24" bestFit="1" customWidth="1"/>
    <col min="2" max="2" width="12.42578125" style="24" bestFit="1" customWidth="1"/>
    <col min="3" max="3" width="13.28515625" style="24" bestFit="1" customWidth="1"/>
    <col min="4" max="4" width="9.140625" style="24"/>
    <col min="5" max="5" width="9.140625" style="2"/>
    <col min="6" max="6" width="26.28515625" style="43" bestFit="1" customWidth="1"/>
    <col min="7" max="7" width="12.42578125" style="43" bestFit="1" customWidth="1"/>
    <col min="8" max="8" width="13.140625" style="43" bestFit="1" customWidth="1"/>
    <col min="9" max="9" width="11.5703125" style="43" customWidth="1"/>
    <col min="10" max="10" width="9.140625" style="2"/>
    <col min="11" max="11" width="26.28515625" style="2" bestFit="1" customWidth="1"/>
    <col min="12" max="12" width="12.140625" style="2" bestFit="1" customWidth="1"/>
    <col min="13" max="13" width="16.42578125" style="2" customWidth="1"/>
    <col min="14" max="14" width="14.140625" style="2" customWidth="1"/>
    <col min="15" max="247" width="9.140625" style="2"/>
    <col min="248" max="248" width="22.7109375" style="2" bestFit="1" customWidth="1"/>
    <col min="249" max="249" width="12.140625" style="2" customWidth="1"/>
    <col min="250" max="250" width="16.7109375" style="2" customWidth="1"/>
    <col min="251" max="251" width="13.28515625" style="2" bestFit="1" customWidth="1"/>
    <col min="252" max="503" width="9.140625" style="2"/>
    <col min="504" max="504" width="22.7109375" style="2" bestFit="1" customWidth="1"/>
    <col min="505" max="505" width="12.140625" style="2" customWidth="1"/>
    <col min="506" max="506" width="16.7109375" style="2" customWidth="1"/>
    <col min="507" max="507" width="13.28515625" style="2" bestFit="1" customWidth="1"/>
    <col min="508" max="759" width="9.140625" style="2"/>
    <col min="760" max="760" width="22.7109375" style="2" bestFit="1" customWidth="1"/>
    <col min="761" max="761" width="12.140625" style="2" customWidth="1"/>
    <col min="762" max="762" width="16.7109375" style="2" customWidth="1"/>
    <col min="763" max="763" width="13.28515625" style="2" bestFit="1" customWidth="1"/>
    <col min="764" max="1015" width="9.140625" style="2"/>
    <col min="1016" max="1016" width="22.7109375" style="2" bestFit="1" customWidth="1"/>
    <col min="1017" max="1017" width="12.140625" style="2" customWidth="1"/>
    <col min="1018" max="1018" width="16.7109375" style="2" customWidth="1"/>
    <col min="1019" max="1019" width="13.28515625" style="2" bestFit="1" customWidth="1"/>
    <col min="1020" max="1271" width="9.140625" style="2"/>
    <col min="1272" max="1272" width="22.7109375" style="2" bestFit="1" customWidth="1"/>
    <col min="1273" max="1273" width="12.140625" style="2" customWidth="1"/>
    <col min="1274" max="1274" width="16.7109375" style="2" customWidth="1"/>
    <col min="1275" max="1275" width="13.28515625" style="2" bestFit="1" customWidth="1"/>
    <col min="1276" max="1527" width="9.140625" style="2"/>
    <col min="1528" max="1528" width="22.7109375" style="2" bestFit="1" customWidth="1"/>
    <col min="1529" max="1529" width="12.140625" style="2" customWidth="1"/>
    <col min="1530" max="1530" width="16.7109375" style="2" customWidth="1"/>
    <col min="1531" max="1531" width="13.28515625" style="2" bestFit="1" customWidth="1"/>
    <col min="1532" max="1783" width="9.140625" style="2"/>
    <col min="1784" max="1784" width="22.7109375" style="2" bestFit="1" customWidth="1"/>
    <col min="1785" max="1785" width="12.140625" style="2" customWidth="1"/>
    <col min="1786" max="1786" width="16.7109375" style="2" customWidth="1"/>
    <col min="1787" max="1787" width="13.28515625" style="2" bestFit="1" customWidth="1"/>
    <col min="1788" max="2039" width="9.140625" style="2"/>
    <col min="2040" max="2040" width="22.7109375" style="2" bestFit="1" customWidth="1"/>
    <col min="2041" max="2041" width="12.140625" style="2" customWidth="1"/>
    <col min="2042" max="2042" width="16.7109375" style="2" customWidth="1"/>
    <col min="2043" max="2043" width="13.28515625" style="2" bestFit="1" customWidth="1"/>
    <col min="2044" max="2295" width="9.140625" style="2"/>
    <col min="2296" max="2296" width="22.7109375" style="2" bestFit="1" customWidth="1"/>
    <col min="2297" max="2297" width="12.140625" style="2" customWidth="1"/>
    <col min="2298" max="2298" width="16.7109375" style="2" customWidth="1"/>
    <col min="2299" max="2299" width="13.28515625" style="2" bestFit="1" customWidth="1"/>
    <col min="2300" max="2551" width="9.140625" style="2"/>
    <col min="2552" max="2552" width="22.7109375" style="2" bestFit="1" customWidth="1"/>
    <col min="2553" max="2553" width="12.140625" style="2" customWidth="1"/>
    <col min="2554" max="2554" width="16.7109375" style="2" customWidth="1"/>
    <col min="2555" max="2555" width="13.28515625" style="2" bestFit="1" customWidth="1"/>
    <col min="2556" max="2807" width="9.140625" style="2"/>
    <col min="2808" max="2808" width="22.7109375" style="2" bestFit="1" customWidth="1"/>
    <col min="2809" max="2809" width="12.140625" style="2" customWidth="1"/>
    <col min="2810" max="2810" width="16.7109375" style="2" customWidth="1"/>
    <col min="2811" max="2811" width="13.28515625" style="2" bestFit="1" customWidth="1"/>
    <col min="2812" max="3063" width="9.140625" style="2"/>
    <col min="3064" max="3064" width="22.7109375" style="2" bestFit="1" customWidth="1"/>
    <col min="3065" max="3065" width="12.140625" style="2" customWidth="1"/>
    <col min="3066" max="3066" width="16.7109375" style="2" customWidth="1"/>
    <col min="3067" max="3067" width="13.28515625" style="2" bestFit="1" customWidth="1"/>
    <col min="3068" max="3319" width="9.140625" style="2"/>
    <col min="3320" max="3320" width="22.7109375" style="2" bestFit="1" customWidth="1"/>
    <col min="3321" max="3321" width="12.140625" style="2" customWidth="1"/>
    <col min="3322" max="3322" width="16.7109375" style="2" customWidth="1"/>
    <col min="3323" max="3323" width="13.28515625" style="2" bestFit="1" customWidth="1"/>
    <col min="3324" max="3575" width="9.140625" style="2"/>
    <col min="3576" max="3576" width="22.7109375" style="2" bestFit="1" customWidth="1"/>
    <col min="3577" max="3577" width="12.140625" style="2" customWidth="1"/>
    <col min="3578" max="3578" width="16.7109375" style="2" customWidth="1"/>
    <col min="3579" max="3579" width="13.28515625" style="2" bestFit="1" customWidth="1"/>
    <col min="3580" max="3831" width="9.140625" style="2"/>
    <col min="3832" max="3832" width="22.7109375" style="2" bestFit="1" customWidth="1"/>
    <col min="3833" max="3833" width="12.140625" style="2" customWidth="1"/>
    <col min="3834" max="3834" width="16.7109375" style="2" customWidth="1"/>
    <col min="3835" max="3835" width="13.28515625" style="2" bestFit="1" customWidth="1"/>
    <col min="3836" max="4087" width="9.140625" style="2"/>
    <col min="4088" max="4088" width="22.7109375" style="2" bestFit="1" customWidth="1"/>
    <col min="4089" max="4089" width="12.140625" style="2" customWidth="1"/>
    <col min="4090" max="4090" width="16.7109375" style="2" customWidth="1"/>
    <col min="4091" max="4091" width="13.28515625" style="2" bestFit="1" customWidth="1"/>
    <col min="4092" max="4343" width="9.140625" style="2"/>
    <col min="4344" max="4344" width="22.7109375" style="2" bestFit="1" customWidth="1"/>
    <col min="4345" max="4345" width="12.140625" style="2" customWidth="1"/>
    <col min="4346" max="4346" width="16.7109375" style="2" customWidth="1"/>
    <col min="4347" max="4347" width="13.28515625" style="2" bestFit="1" customWidth="1"/>
    <col min="4348" max="4599" width="9.140625" style="2"/>
    <col min="4600" max="4600" width="22.7109375" style="2" bestFit="1" customWidth="1"/>
    <col min="4601" max="4601" width="12.140625" style="2" customWidth="1"/>
    <col min="4602" max="4602" width="16.7109375" style="2" customWidth="1"/>
    <col min="4603" max="4603" width="13.28515625" style="2" bestFit="1" customWidth="1"/>
    <col min="4604" max="4855" width="9.140625" style="2"/>
    <col min="4856" max="4856" width="22.7109375" style="2" bestFit="1" customWidth="1"/>
    <col min="4857" max="4857" width="12.140625" style="2" customWidth="1"/>
    <col min="4858" max="4858" width="16.7109375" style="2" customWidth="1"/>
    <col min="4859" max="4859" width="13.28515625" style="2" bestFit="1" customWidth="1"/>
    <col min="4860" max="5111" width="9.140625" style="2"/>
    <col min="5112" max="5112" width="22.7109375" style="2" bestFit="1" customWidth="1"/>
    <col min="5113" max="5113" width="12.140625" style="2" customWidth="1"/>
    <col min="5114" max="5114" width="16.7109375" style="2" customWidth="1"/>
    <col min="5115" max="5115" width="13.28515625" style="2" bestFit="1" customWidth="1"/>
    <col min="5116" max="5367" width="9.140625" style="2"/>
    <col min="5368" max="5368" width="22.7109375" style="2" bestFit="1" customWidth="1"/>
    <col min="5369" max="5369" width="12.140625" style="2" customWidth="1"/>
    <col min="5370" max="5370" width="16.7109375" style="2" customWidth="1"/>
    <col min="5371" max="5371" width="13.28515625" style="2" bestFit="1" customWidth="1"/>
    <col min="5372" max="5623" width="9.140625" style="2"/>
    <col min="5624" max="5624" width="22.7109375" style="2" bestFit="1" customWidth="1"/>
    <col min="5625" max="5625" width="12.140625" style="2" customWidth="1"/>
    <col min="5626" max="5626" width="16.7109375" style="2" customWidth="1"/>
    <col min="5627" max="5627" width="13.28515625" style="2" bestFit="1" customWidth="1"/>
    <col min="5628" max="5879" width="9.140625" style="2"/>
    <col min="5880" max="5880" width="22.7109375" style="2" bestFit="1" customWidth="1"/>
    <col min="5881" max="5881" width="12.140625" style="2" customWidth="1"/>
    <col min="5882" max="5882" width="16.7109375" style="2" customWidth="1"/>
    <col min="5883" max="5883" width="13.28515625" style="2" bestFit="1" customWidth="1"/>
    <col min="5884" max="6135" width="9.140625" style="2"/>
    <col min="6136" max="6136" width="22.7109375" style="2" bestFit="1" customWidth="1"/>
    <col min="6137" max="6137" width="12.140625" style="2" customWidth="1"/>
    <col min="6138" max="6138" width="16.7109375" style="2" customWidth="1"/>
    <col min="6139" max="6139" width="13.28515625" style="2" bestFit="1" customWidth="1"/>
    <col min="6140" max="6391" width="9.140625" style="2"/>
    <col min="6392" max="6392" width="22.7109375" style="2" bestFit="1" customWidth="1"/>
    <col min="6393" max="6393" width="12.140625" style="2" customWidth="1"/>
    <col min="6394" max="6394" width="16.7109375" style="2" customWidth="1"/>
    <col min="6395" max="6395" width="13.28515625" style="2" bestFit="1" customWidth="1"/>
    <col min="6396" max="6647" width="9.140625" style="2"/>
    <col min="6648" max="6648" width="22.7109375" style="2" bestFit="1" customWidth="1"/>
    <col min="6649" max="6649" width="12.140625" style="2" customWidth="1"/>
    <col min="6650" max="6650" width="16.7109375" style="2" customWidth="1"/>
    <col min="6651" max="6651" width="13.28515625" style="2" bestFit="1" customWidth="1"/>
    <col min="6652" max="6903" width="9.140625" style="2"/>
    <col min="6904" max="6904" width="22.7109375" style="2" bestFit="1" customWidth="1"/>
    <col min="6905" max="6905" width="12.140625" style="2" customWidth="1"/>
    <col min="6906" max="6906" width="16.7109375" style="2" customWidth="1"/>
    <col min="6907" max="6907" width="13.28515625" style="2" bestFit="1" customWidth="1"/>
    <col min="6908" max="7159" width="9.140625" style="2"/>
    <col min="7160" max="7160" width="22.7109375" style="2" bestFit="1" customWidth="1"/>
    <col min="7161" max="7161" width="12.140625" style="2" customWidth="1"/>
    <col min="7162" max="7162" width="16.7109375" style="2" customWidth="1"/>
    <col min="7163" max="7163" width="13.28515625" style="2" bestFit="1" customWidth="1"/>
    <col min="7164" max="7415" width="9.140625" style="2"/>
    <col min="7416" max="7416" width="22.7109375" style="2" bestFit="1" customWidth="1"/>
    <col min="7417" max="7417" width="12.140625" style="2" customWidth="1"/>
    <col min="7418" max="7418" width="16.7109375" style="2" customWidth="1"/>
    <col min="7419" max="7419" width="13.28515625" style="2" bestFit="1" customWidth="1"/>
    <col min="7420" max="7671" width="9.140625" style="2"/>
    <col min="7672" max="7672" width="22.7109375" style="2" bestFit="1" customWidth="1"/>
    <col min="7673" max="7673" width="12.140625" style="2" customWidth="1"/>
    <col min="7674" max="7674" width="16.7109375" style="2" customWidth="1"/>
    <col min="7675" max="7675" width="13.28515625" style="2" bestFit="1" customWidth="1"/>
    <col min="7676" max="7927" width="9.140625" style="2"/>
    <col min="7928" max="7928" width="22.7109375" style="2" bestFit="1" customWidth="1"/>
    <col min="7929" max="7929" width="12.140625" style="2" customWidth="1"/>
    <col min="7930" max="7930" width="16.7109375" style="2" customWidth="1"/>
    <col min="7931" max="7931" width="13.28515625" style="2" bestFit="1" customWidth="1"/>
    <col min="7932" max="8183" width="9.140625" style="2"/>
    <col min="8184" max="8184" width="22.7109375" style="2" bestFit="1" customWidth="1"/>
    <col min="8185" max="8185" width="12.140625" style="2" customWidth="1"/>
    <col min="8186" max="8186" width="16.7109375" style="2" customWidth="1"/>
    <col min="8187" max="8187" width="13.28515625" style="2" bestFit="1" customWidth="1"/>
    <col min="8188" max="8439" width="9.140625" style="2"/>
    <col min="8440" max="8440" width="22.7109375" style="2" bestFit="1" customWidth="1"/>
    <col min="8441" max="8441" width="12.140625" style="2" customWidth="1"/>
    <col min="8442" max="8442" width="16.7109375" style="2" customWidth="1"/>
    <col min="8443" max="8443" width="13.28515625" style="2" bestFit="1" customWidth="1"/>
    <col min="8444" max="8695" width="9.140625" style="2"/>
    <col min="8696" max="8696" width="22.7109375" style="2" bestFit="1" customWidth="1"/>
    <col min="8697" max="8697" width="12.140625" style="2" customWidth="1"/>
    <col min="8698" max="8698" width="16.7109375" style="2" customWidth="1"/>
    <col min="8699" max="8699" width="13.28515625" style="2" bestFit="1" customWidth="1"/>
    <col min="8700" max="8951" width="9.140625" style="2"/>
    <col min="8952" max="8952" width="22.7109375" style="2" bestFit="1" customWidth="1"/>
    <col min="8953" max="8953" width="12.140625" style="2" customWidth="1"/>
    <col min="8954" max="8954" width="16.7109375" style="2" customWidth="1"/>
    <col min="8955" max="8955" width="13.28515625" style="2" bestFit="1" customWidth="1"/>
    <col min="8956" max="9207" width="9.140625" style="2"/>
    <col min="9208" max="9208" width="22.7109375" style="2" bestFit="1" customWidth="1"/>
    <col min="9209" max="9209" width="12.140625" style="2" customWidth="1"/>
    <col min="9210" max="9210" width="16.7109375" style="2" customWidth="1"/>
    <col min="9211" max="9211" width="13.28515625" style="2" bestFit="1" customWidth="1"/>
    <col min="9212" max="9463" width="9.140625" style="2"/>
    <col min="9464" max="9464" width="22.7109375" style="2" bestFit="1" customWidth="1"/>
    <col min="9465" max="9465" width="12.140625" style="2" customWidth="1"/>
    <col min="9466" max="9466" width="16.7109375" style="2" customWidth="1"/>
    <col min="9467" max="9467" width="13.28515625" style="2" bestFit="1" customWidth="1"/>
    <col min="9468" max="9719" width="9.140625" style="2"/>
    <col min="9720" max="9720" width="22.7109375" style="2" bestFit="1" customWidth="1"/>
    <col min="9721" max="9721" width="12.140625" style="2" customWidth="1"/>
    <col min="9722" max="9722" width="16.7109375" style="2" customWidth="1"/>
    <col min="9723" max="9723" width="13.28515625" style="2" bestFit="1" customWidth="1"/>
    <col min="9724" max="9975" width="9.140625" style="2"/>
    <col min="9976" max="9976" width="22.7109375" style="2" bestFit="1" customWidth="1"/>
    <col min="9977" max="9977" width="12.140625" style="2" customWidth="1"/>
    <col min="9978" max="9978" width="16.7109375" style="2" customWidth="1"/>
    <col min="9979" max="9979" width="13.28515625" style="2" bestFit="1" customWidth="1"/>
    <col min="9980" max="10231" width="9.140625" style="2"/>
    <col min="10232" max="10232" width="22.7109375" style="2" bestFit="1" customWidth="1"/>
    <col min="10233" max="10233" width="12.140625" style="2" customWidth="1"/>
    <col min="10234" max="10234" width="16.7109375" style="2" customWidth="1"/>
    <col min="10235" max="10235" width="13.28515625" style="2" bestFit="1" customWidth="1"/>
    <col min="10236" max="10487" width="9.140625" style="2"/>
    <col min="10488" max="10488" width="22.7109375" style="2" bestFit="1" customWidth="1"/>
    <col min="10489" max="10489" width="12.140625" style="2" customWidth="1"/>
    <col min="10490" max="10490" width="16.7109375" style="2" customWidth="1"/>
    <col min="10491" max="10491" width="13.28515625" style="2" bestFit="1" customWidth="1"/>
    <col min="10492" max="10743" width="9.140625" style="2"/>
    <col min="10744" max="10744" width="22.7109375" style="2" bestFit="1" customWidth="1"/>
    <col min="10745" max="10745" width="12.140625" style="2" customWidth="1"/>
    <col min="10746" max="10746" width="16.7109375" style="2" customWidth="1"/>
    <col min="10747" max="10747" width="13.28515625" style="2" bestFit="1" customWidth="1"/>
    <col min="10748" max="10999" width="9.140625" style="2"/>
    <col min="11000" max="11000" width="22.7109375" style="2" bestFit="1" customWidth="1"/>
    <col min="11001" max="11001" width="12.140625" style="2" customWidth="1"/>
    <col min="11002" max="11002" width="16.7109375" style="2" customWidth="1"/>
    <col min="11003" max="11003" width="13.28515625" style="2" bestFit="1" customWidth="1"/>
    <col min="11004" max="11255" width="9.140625" style="2"/>
    <col min="11256" max="11256" width="22.7109375" style="2" bestFit="1" customWidth="1"/>
    <col min="11257" max="11257" width="12.140625" style="2" customWidth="1"/>
    <col min="11258" max="11258" width="16.7109375" style="2" customWidth="1"/>
    <col min="11259" max="11259" width="13.28515625" style="2" bestFit="1" customWidth="1"/>
    <col min="11260" max="11511" width="9.140625" style="2"/>
    <col min="11512" max="11512" width="22.7109375" style="2" bestFit="1" customWidth="1"/>
    <col min="11513" max="11513" width="12.140625" style="2" customWidth="1"/>
    <col min="11514" max="11514" width="16.7109375" style="2" customWidth="1"/>
    <col min="11515" max="11515" width="13.28515625" style="2" bestFit="1" customWidth="1"/>
    <col min="11516" max="11767" width="9.140625" style="2"/>
    <col min="11768" max="11768" width="22.7109375" style="2" bestFit="1" customWidth="1"/>
    <col min="11769" max="11769" width="12.140625" style="2" customWidth="1"/>
    <col min="11770" max="11770" width="16.7109375" style="2" customWidth="1"/>
    <col min="11771" max="11771" width="13.28515625" style="2" bestFit="1" customWidth="1"/>
    <col min="11772" max="12023" width="9.140625" style="2"/>
    <col min="12024" max="12024" width="22.7109375" style="2" bestFit="1" customWidth="1"/>
    <col min="12025" max="12025" width="12.140625" style="2" customWidth="1"/>
    <col min="12026" max="12026" width="16.7109375" style="2" customWidth="1"/>
    <col min="12027" max="12027" width="13.28515625" style="2" bestFit="1" customWidth="1"/>
    <col min="12028" max="12279" width="9.140625" style="2"/>
    <col min="12280" max="12280" width="22.7109375" style="2" bestFit="1" customWidth="1"/>
    <col min="12281" max="12281" width="12.140625" style="2" customWidth="1"/>
    <col min="12282" max="12282" width="16.7109375" style="2" customWidth="1"/>
    <col min="12283" max="12283" width="13.28515625" style="2" bestFit="1" customWidth="1"/>
    <col min="12284" max="12535" width="9.140625" style="2"/>
    <col min="12536" max="12536" width="22.7109375" style="2" bestFit="1" customWidth="1"/>
    <col min="12537" max="12537" width="12.140625" style="2" customWidth="1"/>
    <col min="12538" max="12538" width="16.7109375" style="2" customWidth="1"/>
    <col min="12539" max="12539" width="13.28515625" style="2" bestFit="1" customWidth="1"/>
    <col min="12540" max="12791" width="9.140625" style="2"/>
    <col min="12792" max="12792" width="22.7109375" style="2" bestFit="1" customWidth="1"/>
    <col min="12793" max="12793" width="12.140625" style="2" customWidth="1"/>
    <col min="12794" max="12794" width="16.7109375" style="2" customWidth="1"/>
    <col min="12795" max="12795" width="13.28515625" style="2" bestFit="1" customWidth="1"/>
    <col min="12796" max="13047" width="9.140625" style="2"/>
    <col min="13048" max="13048" width="22.7109375" style="2" bestFit="1" customWidth="1"/>
    <col min="13049" max="13049" width="12.140625" style="2" customWidth="1"/>
    <col min="13050" max="13050" width="16.7109375" style="2" customWidth="1"/>
    <col min="13051" max="13051" width="13.28515625" style="2" bestFit="1" customWidth="1"/>
    <col min="13052" max="13303" width="9.140625" style="2"/>
    <col min="13304" max="13304" width="22.7109375" style="2" bestFit="1" customWidth="1"/>
    <col min="13305" max="13305" width="12.140625" style="2" customWidth="1"/>
    <col min="13306" max="13306" width="16.7109375" style="2" customWidth="1"/>
    <col min="13307" max="13307" width="13.28515625" style="2" bestFit="1" customWidth="1"/>
    <col min="13308" max="13559" width="9.140625" style="2"/>
    <col min="13560" max="13560" width="22.7109375" style="2" bestFit="1" customWidth="1"/>
    <col min="13561" max="13561" width="12.140625" style="2" customWidth="1"/>
    <col min="13562" max="13562" width="16.7109375" style="2" customWidth="1"/>
    <col min="13563" max="13563" width="13.28515625" style="2" bestFit="1" customWidth="1"/>
    <col min="13564" max="13815" width="9.140625" style="2"/>
    <col min="13816" max="13816" width="22.7109375" style="2" bestFit="1" customWidth="1"/>
    <col min="13817" max="13817" width="12.140625" style="2" customWidth="1"/>
    <col min="13818" max="13818" width="16.7109375" style="2" customWidth="1"/>
    <col min="13819" max="13819" width="13.28515625" style="2" bestFit="1" customWidth="1"/>
    <col min="13820" max="14071" width="9.140625" style="2"/>
    <col min="14072" max="14072" width="22.7109375" style="2" bestFit="1" customWidth="1"/>
    <col min="14073" max="14073" width="12.140625" style="2" customWidth="1"/>
    <col min="14074" max="14074" width="16.7109375" style="2" customWidth="1"/>
    <col min="14075" max="14075" width="13.28515625" style="2" bestFit="1" customWidth="1"/>
    <col min="14076" max="14327" width="9.140625" style="2"/>
    <col min="14328" max="14328" width="22.7109375" style="2" bestFit="1" customWidth="1"/>
    <col min="14329" max="14329" width="12.140625" style="2" customWidth="1"/>
    <col min="14330" max="14330" width="16.7109375" style="2" customWidth="1"/>
    <col min="14331" max="14331" width="13.28515625" style="2" bestFit="1" customWidth="1"/>
    <col min="14332" max="14583" width="9.140625" style="2"/>
    <col min="14584" max="14584" width="22.7109375" style="2" bestFit="1" customWidth="1"/>
    <col min="14585" max="14585" width="12.140625" style="2" customWidth="1"/>
    <col min="14586" max="14586" width="16.7109375" style="2" customWidth="1"/>
    <col min="14587" max="14587" width="13.28515625" style="2" bestFit="1" customWidth="1"/>
    <col min="14588" max="14839" width="9.140625" style="2"/>
    <col min="14840" max="14840" width="22.7109375" style="2" bestFit="1" customWidth="1"/>
    <col min="14841" max="14841" width="12.140625" style="2" customWidth="1"/>
    <col min="14842" max="14842" width="16.7109375" style="2" customWidth="1"/>
    <col min="14843" max="14843" width="13.28515625" style="2" bestFit="1" customWidth="1"/>
    <col min="14844" max="15095" width="9.140625" style="2"/>
    <col min="15096" max="15096" width="22.7109375" style="2" bestFit="1" customWidth="1"/>
    <col min="15097" max="15097" width="12.140625" style="2" customWidth="1"/>
    <col min="15098" max="15098" width="16.7109375" style="2" customWidth="1"/>
    <col min="15099" max="15099" width="13.28515625" style="2" bestFit="1" customWidth="1"/>
    <col min="15100" max="15351" width="9.140625" style="2"/>
    <col min="15352" max="15352" width="22.7109375" style="2" bestFit="1" customWidth="1"/>
    <col min="15353" max="15353" width="12.140625" style="2" customWidth="1"/>
    <col min="15354" max="15354" width="16.7109375" style="2" customWidth="1"/>
    <col min="15355" max="15355" width="13.28515625" style="2" bestFit="1" customWidth="1"/>
    <col min="15356" max="15607" width="9.140625" style="2"/>
    <col min="15608" max="15608" width="22.7109375" style="2" bestFit="1" customWidth="1"/>
    <col min="15609" max="15609" width="12.140625" style="2" customWidth="1"/>
    <col min="15610" max="15610" width="16.7109375" style="2" customWidth="1"/>
    <col min="15611" max="15611" width="13.28515625" style="2" bestFit="1" customWidth="1"/>
    <col min="15612" max="15863" width="9.140625" style="2"/>
    <col min="15864" max="15864" width="22.7109375" style="2" bestFit="1" customWidth="1"/>
    <col min="15865" max="15865" width="12.140625" style="2" customWidth="1"/>
    <col min="15866" max="15866" width="16.7109375" style="2" customWidth="1"/>
    <col min="15867" max="15867" width="13.28515625" style="2" bestFit="1" customWidth="1"/>
    <col min="15868" max="16119" width="9.140625" style="2"/>
    <col min="16120" max="16120" width="22.7109375" style="2" bestFit="1" customWidth="1"/>
    <col min="16121" max="16121" width="12.140625" style="2" customWidth="1"/>
    <col min="16122" max="16122" width="16.7109375" style="2" customWidth="1"/>
    <col min="16123" max="16123" width="13.28515625" style="2" bestFit="1" customWidth="1"/>
    <col min="16124" max="16384" width="9.140625" style="2"/>
  </cols>
  <sheetData>
    <row r="1" spans="1:19" x14ac:dyDescent="0.2">
      <c r="A1" s="22" t="s">
        <v>73</v>
      </c>
      <c r="B1" s="23" t="s">
        <v>75</v>
      </c>
      <c r="C1" s="25"/>
      <c r="D1" s="25"/>
      <c r="F1" s="41" t="s">
        <v>73</v>
      </c>
      <c r="G1" s="42" t="s">
        <v>75</v>
      </c>
      <c r="K1" s="169" t="s">
        <v>76</v>
      </c>
      <c r="L1" s="169"/>
      <c r="M1" s="44" t="s">
        <v>74</v>
      </c>
      <c r="N1" s="1"/>
    </row>
    <row r="2" spans="1:19" x14ac:dyDescent="0.2">
      <c r="A2" s="25" t="s">
        <v>80</v>
      </c>
      <c r="B2" s="26" t="s">
        <v>104</v>
      </c>
      <c r="C2" s="25"/>
      <c r="D2" s="25"/>
      <c r="F2" s="44" t="str">
        <f>A2</f>
        <v xml:space="preserve"> TRIMESTRAL</v>
      </c>
      <c r="G2" s="45" t="s">
        <v>96</v>
      </c>
      <c r="K2" s="1" t="str">
        <f>F2</f>
        <v xml:space="preserve"> TRIMESTRAL</v>
      </c>
      <c r="L2" s="3"/>
      <c r="M2" s="1" t="s">
        <v>105</v>
      </c>
      <c r="N2" s="1"/>
    </row>
    <row r="3" spans="1:19" ht="15.75" thickBot="1" x14ac:dyDescent="0.35">
      <c r="A3" s="81"/>
      <c r="K3" s="17"/>
    </row>
    <row r="4" spans="1:19" ht="13.5" thickBot="1" x14ac:dyDescent="0.25">
      <c r="A4" s="27"/>
      <c r="B4" s="95" t="s">
        <v>72</v>
      </c>
      <c r="C4" s="82" t="s">
        <v>0</v>
      </c>
      <c r="D4" s="83" t="s">
        <v>3</v>
      </c>
      <c r="F4" s="46"/>
      <c r="G4" s="96" t="s">
        <v>72</v>
      </c>
      <c r="H4" s="47" t="s">
        <v>0</v>
      </c>
      <c r="I4" s="48" t="s">
        <v>3</v>
      </c>
      <c r="K4" s="4"/>
      <c r="L4" s="97" t="s">
        <v>2</v>
      </c>
      <c r="M4" s="18" t="s">
        <v>0</v>
      </c>
      <c r="N4" s="19" t="s">
        <v>3</v>
      </c>
    </row>
    <row r="5" spans="1:19" ht="13.5" thickBot="1" x14ac:dyDescent="0.25">
      <c r="A5" s="27"/>
      <c r="B5" s="27"/>
      <c r="C5" s="27"/>
      <c r="D5" s="27"/>
      <c r="F5" s="46"/>
      <c r="G5" s="27"/>
      <c r="H5" s="27"/>
      <c r="I5" s="27"/>
      <c r="K5" s="4"/>
      <c r="L5" s="168"/>
      <c r="M5" s="168"/>
      <c r="N5" s="168"/>
    </row>
    <row r="6" spans="1:19" ht="13.5" thickBot="1" x14ac:dyDescent="0.25">
      <c r="A6" s="84" t="s">
        <v>1</v>
      </c>
      <c r="B6" s="85">
        <v>1064008</v>
      </c>
      <c r="C6" s="85">
        <v>1070193157.0940207</v>
      </c>
      <c r="D6" s="85">
        <v>705036</v>
      </c>
      <c r="E6" s="20"/>
      <c r="F6" s="50" t="s">
        <v>1</v>
      </c>
      <c r="G6" s="51">
        <v>881630</v>
      </c>
      <c r="H6" s="51">
        <v>893310973.33664155</v>
      </c>
      <c r="I6" s="51">
        <v>593749</v>
      </c>
      <c r="K6" s="98" t="s">
        <v>1</v>
      </c>
      <c r="L6" s="99">
        <v>0.20686455769427092</v>
      </c>
      <c r="M6" s="99">
        <v>0.19800740059947941</v>
      </c>
      <c r="N6" s="99">
        <v>0.18743105251545678</v>
      </c>
      <c r="P6" s="6"/>
      <c r="Q6" s="6"/>
      <c r="R6" s="6"/>
      <c r="S6" s="6"/>
    </row>
    <row r="7" spans="1:19" ht="12" customHeight="1" thickBot="1" x14ac:dyDescent="0.25">
      <c r="B7" s="37"/>
      <c r="C7" s="37"/>
      <c r="D7" s="37"/>
      <c r="E7" s="20"/>
      <c r="F7" s="52"/>
      <c r="G7" s="53"/>
      <c r="H7" s="53"/>
      <c r="I7" s="53"/>
      <c r="L7" s="100"/>
      <c r="M7" s="100"/>
      <c r="N7" s="100"/>
    </row>
    <row r="8" spans="1:19" ht="13.5" thickBot="1" x14ac:dyDescent="0.25">
      <c r="A8" s="86" t="s">
        <v>4</v>
      </c>
      <c r="B8" s="87">
        <v>124140</v>
      </c>
      <c r="C8" s="87">
        <v>101831395.19766283</v>
      </c>
      <c r="D8" s="87">
        <v>88094</v>
      </c>
      <c r="E8" s="20"/>
      <c r="F8" s="54" t="s">
        <v>4</v>
      </c>
      <c r="G8" s="51">
        <v>102600</v>
      </c>
      <c r="H8" s="51">
        <v>84396444.680750951</v>
      </c>
      <c r="I8" s="55">
        <v>76325</v>
      </c>
      <c r="K8" s="101" t="s">
        <v>4</v>
      </c>
      <c r="L8" s="99">
        <v>0.20994152046783632</v>
      </c>
      <c r="M8" s="99">
        <v>0.20658394536480307</v>
      </c>
      <c r="N8" s="99">
        <v>0.15419587291188996</v>
      </c>
      <c r="P8" s="6"/>
      <c r="Q8" s="6"/>
      <c r="R8" s="6"/>
      <c r="S8" s="6"/>
    </row>
    <row r="9" spans="1:19" ht="13.5" thickBot="1" x14ac:dyDescent="0.25">
      <c r="A9" s="29" t="s">
        <v>5</v>
      </c>
      <c r="B9" s="30">
        <v>7320</v>
      </c>
      <c r="C9" s="30">
        <v>6873944.1216489412</v>
      </c>
      <c r="D9" s="31">
        <v>4272</v>
      </c>
      <c r="E9" s="21"/>
      <c r="F9" s="56" t="s">
        <v>5</v>
      </c>
      <c r="G9" s="57">
        <v>5583</v>
      </c>
      <c r="H9" s="57">
        <v>6164077.9637277387</v>
      </c>
      <c r="I9" s="58">
        <v>3424</v>
      </c>
      <c r="K9" s="7" t="s">
        <v>5</v>
      </c>
      <c r="L9" s="102">
        <v>0.31112305212251479</v>
      </c>
      <c r="M9" s="102">
        <v>0.11516177473717559</v>
      </c>
      <c r="N9" s="102">
        <v>0.24766355140186924</v>
      </c>
    </row>
    <row r="10" spans="1:19" ht="13.5" thickBot="1" x14ac:dyDescent="0.25">
      <c r="A10" s="32" t="s">
        <v>6</v>
      </c>
      <c r="B10" s="30">
        <v>33543</v>
      </c>
      <c r="C10" s="30">
        <v>18143360.363420781</v>
      </c>
      <c r="D10" s="31">
        <v>29253</v>
      </c>
      <c r="E10" s="20"/>
      <c r="F10" s="59" t="s">
        <v>6</v>
      </c>
      <c r="G10" s="79">
        <v>34574</v>
      </c>
      <c r="H10" s="79">
        <v>17661014.56023898</v>
      </c>
      <c r="I10" s="80">
        <v>31810</v>
      </c>
      <c r="K10" s="8" t="s">
        <v>6</v>
      </c>
      <c r="L10" s="113">
        <v>-2.9820096025915399E-2</v>
      </c>
      <c r="M10" s="113">
        <v>2.7311330361944552E-2</v>
      </c>
      <c r="N10" s="115">
        <v>-8.0383527192706694E-2</v>
      </c>
    </row>
    <row r="11" spans="1:19" ht="13.5" thickBot="1" x14ac:dyDescent="0.25">
      <c r="A11" s="32" t="s">
        <v>7</v>
      </c>
      <c r="B11" s="30">
        <v>6854</v>
      </c>
      <c r="C11" s="30">
        <v>6446512.2214909159</v>
      </c>
      <c r="D11" s="31">
        <v>4441</v>
      </c>
      <c r="E11" s="20"/>
      <c r="F11" s="59" t="s">
        <v>7</v>
      </c>
      <c r="G11" s="79">
        <v>4852</v>
      </c>
      <c r="H11" s="79">
        <v>5510745.3918976244</v>
      </c>
      <c r="I11" s="80">
        <v>2889</v>
      </c>
      <c r="K11" s="8" t="s">
        <v>7</v>
      </c>
      <c r="L11" s="113">
        <v>0.41261335531739496</v>
      </c>
      <c r="M11" s="113">
        <v>0.16980766902588851</v>
      </c>
      <c r="N11" s="115">
        <v>0.53721010730356533</v>
      </c>
    </row>
    <row r="12" spans="1:19" ht="13.5" thickBot="1" x14ac:dyDescent="0.25">
      <c r="A12" s="32" t="s">
        <v>8</v>
      </c>
      <c r="B12" s="30">
        <v>7049</v>
      </c>
      <c r="C12" s="30">
        <v>6294233.7403767034</v>
      </c>
      <c r="D12" s="31">
        <v>4892</v>
      </c>
      <c r="E12" s="20"/>
      <c r="F12" s="59" t="s">
        <v>8</v>
      </c>
      <c r="G12" s="79">
        <v>5117</v>
      </c>
      <c r="H12" s="79">
        <v>4148372.1037227847</v>
      </c>
      <c r="I12" s="80">
        <v>3646</v>
      </c>
      <c r="K12" s="8" t="s">
        <v>8</v>
      </c>
      <c r="L12" s="113">
        <v>0.3775649794801641</v>
      </c>
      <c r="M12" s="113">
        <v>0.51727800279251812</v>
      </c>
      <c r="N12" s="115">
        <v>0.34174437739989028</v>
      </c>
    </row>
    <row r="13" spans="1:19" ht="13.5" thickBot="1" x14ac:dyDescent="0.25">
      <c r="A13" s="32" t="s">
        <v>9</v>
      </c>
      <c r="B13" s="30">
        <v>6758</v>
      </c>
      <c r="C13" s="30">
        <v>4481915.6830224004</v>
      </c>
      <c r="D13" s="31">
        <v>5037</v>
      </c>
      <c r="E13" s="20"/>
      <c r="F13" s="59" t="s">
        <v>9</v>
      </c>
      <c r="G13" s="79">
        <v>6437</v>
      </c>
      <c r="H13" s="79">
        <v>3813726.9560375321</v>
      </c>
      <c r="I13" s="80">
        <v>4728</v>
      </c>
      <c r="K13" s="8" t="s">
        <v>9</v>
      </c>
      <c r="L13" s="113">
        <v>4.9867950908808467E-2</v>
      </c>
      <c r="M13" s="113">
        <v>0.17520623125026158</v>
      </c>
      <c r="N13" s="115">
        <v>6.535532994923865E-2</v>
      </c>
    </row>
    <row r="14" spans="1:19" ht="13.5" thickBot="1" x14ac:dyDescent="0.25">
      <c r="A14" s="32" t="s">
        <v>10</v>
      </c>
      <c r="B14" s="30">
        <v>4317</v>
      </c>
      <c r="C14" s="30">
        <v>4625309.8860251475</v>
      </c>
      <c r="D14" s="31">
        <v>2366</v>
      </c>
      <c r="E14" s="20"/>
      <c r="F14" s="59" t="s">
        <v>10</v>
      </c>
      <c r="G14" s="79">
        <v>4536</v>
      </c>
      <c r="H14" s="79">
        <v>5718549.1144596878</v>
      </c>
      <c r="I14" s="80">
        <v>2970</v>
      </c>
      <c r="K14" s="8" t="s">
        <v>10</v>
      </c>
      <c r="L14" s="113">
        <v>-4.8280423280423257E-2</v>
      </c>
      <c r="M14" s="113">
        <v>-0.1911742308324712</v>
      </c>
      <c r="N14" s="115">
        <v>-0.20336700336700342</v>
      </c>
    </row>
    <row r="15" spans="1:19" ht="13.5" thickBot="1" x14ac:dyDescent="0.25">
      <c r="A15" s="32" t="s">
        <v>11</v>
      </c>
      <c r="B15" s="30">
        <v>21624</v>
      </c>
      <c r="C15" s="30">
        <v>15320029.000020608</v>
      </c>
      <c r="D15" s="31">
        <v>16250</v>
      </c>
      <c r="E15" s="20"/>
      <c r="F15" s="59" t="s">
        <v>11</v>
      </c>
      <c r="G15" s="79">
        <v>13337</v>
      </c>
      <c r="H15" s="79">
        <v>9789216.3756328523</v>
      </c>
      <c r="I15" s="80">
        <v>9544</v>
      </c>
      <c r="K15" s="8" t="s">
        <v>11</v>
      </c>
      <c r="L15" s="113">
        <v>0.62135412761490594</v>
      </c>
      <c r="M15" s="113">
        <v>0.56499033346070049</v>
      </c>
      <c r="N15" s="115">
        <v>0.7026404023470243</v>
      </c>
    </row>
    <row r="16" spans="1:19" ht="13.5" thickBot="1" x14ac:dyDescent="0.25">
      <c r="A16" s="33" t="s">
        <v>12</v>
      </c>
      <c r="B16" s="34">
        <v>36675</v>
      </c>
      <c r="C16" s="34">
        <v>39646090.181657329</v>
      </c>
      <c r="D16" s="35">
        <v>21583</v>
      </c>
      <c r="E16" s="20"/>
      <c r="F16" s="60" t="s">
        <v>12</v>
      </c>
      <c r="G16" s="109">
        <v>28164</v>
      </c>
      <c r="H16" s="109">
        <v>31590742.215033755</v>
      </c>
      <c r="I16" s="110">
        <v>17314</v>
      </c>
      <c r="K16" s="9" t="s">
        <v>12</v>
      </c>
      <c r="L16" s="116">
        <v>0.30219429058372382</v>
      </c>
      <c r="M16" s="116">
        <v>0.25499077900075751</v>
      </c>
      <c r="N16" s="117">
        <v>0.24656347464479622</v>
      </c>
    </row>
    <row r="17" spans="1:19" ht="13.5" thickBot="1" x14ac:dyDescent="0.25">
      <c r="B17" s="36"/>
      <c r="C17" s="36"/>
      <c r="D17" s="36"/>
      <c r="E17" s="20"/>
      <c r="F17" s="63"/>
      <c r="G17" s="64"/>
      <c r="H17" s="64"/>
      <c r="I17" s="64"/>
      <c r="L17" s="106"/>
      <c r="M17" s="106"/>
      <c r="N17" s="106"/>
    </row>
    <row r="18" spans="1:19" ht="13.5" thickBot="1" x14ac:dyDescent="0.25">
      <c r="A18" s="88" t="s">
        <v>13</v>
      </c>
      <c r="B18" s="89">
        <v>51861</v>
      </c>
      <c r="C18" s="89">
        <v>52630077.53664124</v>
      </c>
      <c r="D18" s="89">
        <v>34341</v>
      </c>
      <c r="E18" s="20"/>
      <c r="F18" s="65" t="s">
        <v>13</v>
      </c>
      <c r="G18" s="66">
        <v>42307</v>
      </c>
      <c r="H18" s="66">
        <v>41792149.332338095</v>
      </c>
      <c r="I18" s="67">
        <v>30067</v>
      </c>
      <c r="K18" s="107" t="s">
        <v>13</v>
      </c>
      <c r="L18" s="108">
        <v>0.22582551350840285</v>
      </c>
      <c r="M18" s="108">
        <v>0.25932928498408025</v>
      </c>
      <c r="N18" s="120">
        <v>0.14214920011973264</v>
      </c>
    </row>
    <row r="19" spans="1:19" ht="13.5" thickBot="1" x14ac:dyDescent="0.25">
      <c r="A19" s="38" t="s">
        <v>14</v>
      </c>
      <c r="B19" s="128">
        <v>3088</v>
      </c>
      <c r="C19" s="128">
        <v>5661292.3442974482</v>
      </c>
      <c r="D19" s="129">
        <v>1762</v>
      </c>
      <c r="E19" s="20"/>
      <c r="F19" s="68" t="s">
        <v>14</v>
      </c>
      <c r="G19" s="132">
        <v>2603</v>
      </c>
      <c r="H19" s="132">
        <v>4220827.7109255716</v>
      </c>
      <c r="I19" s="133">
        <v>1265</v>
      </c>
      <c r="K19" s="10" t="s">
        <v>14</v>
      </c>
      <c r="L19" s="137">
        <v>0.18632347291586626</v>
      </c>
      <c r="M19" s="137">
        <v>0.34127539241728533</v>
      </c>
      <c r="N19" s="139">
        <v>0.3928853754940711</v>
      </c>
    </row>
    <row r="20" spans="1:19" ht="13.5" thickBot="1" x14ac:dyDescent="0.25">
      <c r="A20" s="39" t="s">
        <v>15</v>
      </c>
      <c r="B20" s="128">
        <v>2395</v>
      </c>
      <c r="C20" s="128">
        <v>2118787.2674219771</v>
      </c>
      <c r="D20" s="129">
        <v>1770</v>
      </c>
      <c r="E20" s="20"/>
      <c r="F20" s="68" t="s">
        <v>15</v>
      </c>
      <c r="G20" s="132">
        <v>2320</v>
      </c>
      <c r="H20" s="132">
        <v>1812339.2008468215</v>
      </c>
      <c r="I20" s="133">
        <v>1803</v>
      </c>
      <c r="K20" s="11" t="s">
        <v>15</v>
      </c>
      <c r="L20" s="137">
        <v>3.2327586206896575E-2</v>
      </c>
      <c r="M20" s="137">
        <v>0.16908979645309596</v>
      </c>
      <c r="N20" s="139">
        <v>-1.830282861896837E-2</v>
      </c>
    </row>
    <row r="21" spans="1:19" ht="13.5" thickBot="1" x14ac:dyDescent="0.25">
      <c r="A21" s="40" t="s">
        <v>16</v>
      </c>
      <c r="B21" s="130">
        <v>46378</v>
      </c>
      <c r="C21" s="130">
        <v>44849997.924921818</v>
      </c>
      <c r="D21" s="131">
        <v>30809</v>
      </c>
      <c r="E21" s="20"/>
      <c r="F21" s="69" t="s">
        <v>16</v>
      </c>
      <c r="G21" s="134">
        <v>37384</v>
      </c>
      <c r="H21" s="134">
        <v>35758982.420565702</v>
      </c>
      <c r="I21" s="135">
        <v>26999</v>
      </c>
      <c r="K21" s="12" t="s">
        <v>16</v>
      </c>
      <c r="L21" s="138">
        <v>0.24058420714744266</v>
      </c>
      <c r="M21" s="138">
        <v>0.25423026297100937</v>
      </c>
      <c r="N21" s="140">
        <v>0.14111633764213494</v>
      </c>
    </row>
    <row r="22" spans="1:19" ht="13.5" thickBot="1" x14ac:dyDescent="0.25">
      <c r="B22" s="37"/>
      <c r="C22" s="37"/>
      <c r="D22" s="37"/>
      <c r="E22" s="20"/>
      <c r="F22" s="63"/>
      <c r="G22" s="70"/>
      <c r="H22" s="70"/>
      <c r="I22" s="70"/>
      <c r="L22" s="100"/>
      <c r="M22" s="100"/>
      <c r="N22" s="100"/>
    </row>
    <row r="23" spans="1:19" ht="13.5" thickBot="1" x14ac:dyDescent="0.25">
      <c r="A23" s="90" t="s">
        <v>17</v>
      </c>
      <c r="B23" s="85">
        <v>15491</v>
      </c>
      <c r="C23" s="85">
        <v>21169189.227786258</v>
      </c>
      <c r="D23" s="85">
        <v>8709</v>
      </c>
      <c r="E23" s="20"/>
      <c r="F23" s="54" t="s">
        <v>17</v>
      </c>
      <c r="G23" s="51">
        <v>13192</v>
      </c>
      <c r="H23" s="51">
        <v>18055515.374830298</v>
      </c>
      <c r="I23" s="55">
        <v>7838</v>
      </c>
      <c r="K23" s="101" t="s">
        <v>17</v>
      </c>
      <c r="L23" s="99">
        <v>0.17427228623408131</v>
      </c>
      <c r="M23" s="99">
        <v>0.17245001254832504</v>
      </c>
      <c r="N23" s="99">
        <v>0.11112528706302638</v>
      </c>
      <c r="P23" s="6"/>
      <c r="Q23" s="6"/>
      <c r="R23" s="6"/>
      <c r="S23" s="6"/>
    </row>
    <row r="24" spans="1:19" ht="13.5" thickBot="1" x14ac:dyDescent="0.25">
      <c r="A24" s="91" t="s">
        <v>18</v>
      </c>
      <c r="B24" s="34">
        <v>15491</v>
      </c>
      <c r="C24" s="34">
        <v>21169189.227786258</v>
      </c>
      <c r="D24" s="35">
        <v>8709</v>
      </c>
      <c r="E24" s="20"/>
      <c r="F24" s="71" t="s">
        <v>18</v>
      </c>
      <c r="G24" s="61">
        <v>13192</v>
      </c>
      <c r="H24" s="61">
        <v>18055515.374830298</v>
      </c>
      <c r="I24" s="62">
        <v>7838</v>
      </c>
      <c r="K24" s="13" t="s">
        <v>18</v>
      </c>
      <c r="L24" s="104">
        <v>0.17427228623408131</v>
      </c>
      <c r="M24" s="104">
        <v>0.17245001254832504</v>
      </c>
      <c r="N24" s="105">
        <v>0.11112528706302638</v>
      </c>
    </row>
    <row r="25" spans="1:19" ht="13.5" thickBot="1" x14ac:dyDescent="0.25">
      <c r="B25" s="37"/>
      <c r="C25" s="37"/>
      <c r="D25" s="37"/>
      <c r="E25" s="20"/>
      <c r="F25" s="63"/>
      <c r="G25" s="70"/>
      <c r="H25" s="70"/>
      <c r="I25" s="70"/>
      <c r="L25" s="100"/>
      <c r="M25" s="100"/>
      <c r="N25" s="100"/>
    </row>
    <row r="26" spans="1:19" ht="13.5" thickBot="1" x14ac:dyDescent="0.25">
      <c r="A26" s="84" t="s">
        <v>19</v>
      </c>
      <c r="B26" s="85">
        <v>7282</v>
      </c>
      <c r="C26" s="85">
        <v>5364341.6500597987</v>
      </c>
      <c r="D26" s="85">
        <v>5717</v>
      </c>
      <c r="E26" s="20"/>
      <c r="F26" s="50" t="s">
        <v>19</v>
      </c>
      <c r="G26" s="51">
        <v>2823</v>
      </c>
      <c r="H26" s="51">
        <v>1839627.8076167596</v>
      </c>
      <c r="I26" s="55">
        <v>2204</v>
      </c>
      <c r="K26" s="98" t="s">
        <v>19</v>
      </c>
      <c r="L26" s="99">
        <v>1.5795253276656038</v>
      </c>
      <c r="M26" s="99">
        <v>1.9159929132672282</v>
      </c>
      <c r="N26" s="99">
        <v>1.5939201451905625</v>
      </c>
      <c r="P26" s="6"/>
      <c r="Q26" s="6"/>
      <c r="R26" s="6"/>
      <c r="S26" s="6"/>
    </row>
    <row r="27" spans="1:19" ht="13.5" thickBot="1" x14ac:dyDescent="0.25">
      <c r="A27" s="92" t="s">
        <v>20</v>
      </c>
      <c r="B27" s="34">
        <v>7282</v>
      </c>
      <c r="C27" s="34">
        <v>5364341.6500597987</v>
      </c>
      <c r="D27" s="35">
        <v>5717</v>
      </c>
      <c r="E27" s="20"/>
      <c r="F27" s="72" t="s">
        <v>20</v>
      </c>
      <c r="G27" s="61">
        <v>2823</v>
      </c>
      <c r="H27" s="61">
        <v>1839627.8076167596</v>
      </c>
      <c r="I27" s="62">
        <v>2204</v>
      </c>
      <c r="K27" s="14" t="s">
        <v>20</v>
      </c>
      <c r="L27" s="104">
        <v>1.5795253276656038</v>
      </c>
      <c r="M27" s="104">
        <v>1.9159929132672282</v>
      </c>
      <c r="N27" s="105">
        <v>1.5939201451905625</v>
      </c>
    </row>
    <row r="28" spans="1:19" ht="13.5" thickBot="1" x14ac:dyDescent="0.25">
      <c r="B28" s="37"/>
      <c r="C28" s="37"/>
      <c r="D28" s="37"/>
      <c r="E28" s="20"/>
      <c r="F28" s="63"/>
      <c r="G28" s="70"/>
      <c r="H28" s="70"/>
      <c r="I28" s="70"/>
      <c r="L28" s="100"/>
      <c r="M28" s="100"/>
      <c r="N28" s="100"/>
    </row>
    <row r="29" spans="1:19" ht="13.5" thickBot="1" x14ac:dyDescent="0.25">
      <c r="A29" s="84" t="s">
        <v>21</v>
      </c>
      <c r="B29" s="85">
        <v>26240</v>
      </c>
      <c r="C29" s="85">
        <v>16742691.718563128</v>
      </c>
      <c r="D29" s="85">
        <v>19901</v>
      </c>
      <c r="E29" s="20"/>
      <c r="F29" s="50" t="s">
        <v>21</v>
      </c>
      <c r="G29" s="51">
        <v>14715</v>
      </c>
      <c r="H29" s="51">
        <v>11140202.431603022</v>
      </c>
      <c r="I29" s="55">
        <v>10655</v>
      </c>
      <c r="K29" s="98" t="s">
        <v>21</v>
      </c>
      <c r="L29" s="99">
        <v>0.78321440706761813</v>
      </c>
      <c r="M29" s="99">
        <v>0.50290731441887582</v>
      </c>
      <c r="N29" s="99">
        <v>0.86776161426560305</v>
      </c>
      <c r="P29" s="6"/>
      <c r="Q29" s="6"/>
      <c r="R29" s="6"/>
      <c r="S29" s="6"/>
    </row>
    <row r="30" spans="1:19" ht="13.5" thickBot="1" x14ac:dyDescent="0.25">
      <c r="A30" s="93" t="s">
        <v>22</v>
      </c>
      <c r="B30" s="30">
        <v>12890</v>
      </c>
      <c r="C30" s="30">
        <v>7851954.03494721</v>
      </c>
      <c r="D30" s="31">
        <v>10014</v>
      </c>
      <c r="E30" s="20"/>
      <c r="F30" s="73" t="s">
        <v>22</v>
      </c>
      <c r="G30" s="57">
        <v>7088</v>
      </c>
      <c r="H30" s="57">
        <v>4401957.5674904836</v>
      </c>
      <c r="I30" s="58">
        <v>5373</v>
      </c>
      <c r="K30" s="15" t="s">
        <v>22</v>
      </c>
      <c r="L30" s="102">
        <v>0.81856659142212185</v>
      </c>
      <c r="M30" s="102">
        <v>0.78374141834891375</v>
      </c>
      <c r="N30" s="103">
        <v>0.86376326074818532</v>
      </c>
    </row>
    <row r="31" spans="1:19" ht="13.5" thickBot="1" x14ac:dyDescent="0.25">
      <c r="A31" s="94" t="s">
        <v>23</v>
      </c>
      <c r="B31" s="34">
        <v>13350</v>
      </c>
      <c r="C31" s="34">
        <v>8890737.6836159192</v>
      </c>
      <c r="D31" s="35">
        <v>9887</v>
      </c>
      <c r="E31" s="20"/>
      <c r="F31" s="73" t="s">
        <v>23</v>
      </c>
      <c r="G31" s="74">
        <v>7627</v>
      </c>
      <c r="H31" s="74">
        <v>6738244.8641125374</v>
      </c>
      <c r="I31" s="75">
        <v>5282</v>
      </c>
      <c r="K31" s="16" t="s">
        <v>23</v>
      </c>
      <c r="L31" s="104">
        <v>0.75036056116428473</v>
      </c>
      <c r="M31" s="104">
        <v>0.31944413759247925</v>
      </c>
      <c r="N31" s="105">
        <v>0.87182885270730792</v>
      </c>
    </row>
    <row r="32" spans="1:19" ht="13.5" thickBot="1" x14ac:dyDescent="0.25">
      <c r="B32" s="37"/>
      <c r="C32" s="37"/>
      <c r="D32" s="37"/>
      <c r="E32" s="20"/>
      <c r="F32" s="63"/>
      <c r="G32" s="70"/>
      <c r="H32" s="70"/>
      <c r="I32" s="70"/>
      <c r="L32" s="100"/>
      <c r="M32" s="100"/>
      <c r="N32" s="100"/>
    </row>
    <row r="33" spans="1:19" ht="13.5" thickBot="1" x14ac:dyDescent="0.25">
      <c r="A33" s="90" t="s">
        <v>24</v>
      </c>
      <c r="B33" s="85">
        <v>33872</v>
      </c>
      <c r="C33" s="85">
        <v>27327388.184028015</v>
      </c>
      <c r="D33" s="85">
        <v>23383</v>
      </c>
      <c r="E33" s="20"/>
      <c r="F33" s="54" t="s">
        <v>24</v>
      </c>
      <c r="G33" s="51">
        <v>27675</v>
      </c>
      <c r="H33" s="51">
        <v>23126796.534988914</v>
      </c>
      <c r="I33" s="55">
        <v>19268</v>
      </c>
      <c r="K33" s="101" t="s">
        <v>24</v>
      </c>
      <c r="L33" s="99">
        <v>0.22392050587172529</v>
      </c>
      <c r="M33" s="99">
        <v>0.18163309573307984</v>
      </c>
      <c r="N33" s="99">
        <v>0.21356653518787616</v>
      </c>
      <c r="P33" s="6"/>
      <c r="Q33" s="6"/>
      <c r="R33" s="6"/>
      <c r="S33" s="6"/>
    </row>
    <row r="34" spans="1:19" ht="13.5" thickBot="1" x14ac:dyDescent="0.25">
      <c r="A34" s="91" t="s">
        <v>25</v>
      </c>
      <c r="B34" s="34">
        <v>33872</v>
      </c>
      <c r="C34" s="34">
        <v>27327388.184028015</v>
      </c>
      <c r="D34" s="35">
        <v>23383</v>
      </c>
      <c r="E34" s="20"/>
      <c r="F34" s="71" t="s">
        <v>25</v>
      </c>
      <c r="G34" s="61">
        <v>27675</v>
      </c>
      <c r="H34" s="61">
        <v>23126796.534988914</v>
      </c>
      <c r="I34" s="62">
        <v>19268</v>
      </c>
      <c r="K34" s="13" t="s">
        <v>25</v>
      </c>
      <c r="L34" s="104">
        <v>0.22392050587172529</v>
      </c>
      <c r="M34" s="104">
        <v>0.18163309573307984</v>
      </c>
      <c r="N34" s="105">
        <v>0.21356653518787616</v>
      </c>
    </row>
    <row r="35" spans="1:19" ht="13.5" thickBot="1" x14ac:dyDescent="0.25">
      <c r="B35" s="37"/>
      <c r="C35" s="37"/>
      <c r="D35" s="37"/>
      <c r="E35" s="20"/>
      <c r="F35" s="63"/>
      <c r="G35" s="70"/>
      <c r="H35" s="70"/>
      <c r="I35" s="70"/>
      <c r="L35" s="100"/>
      <c r="M35" s="100"/>
      <c r="N35" s="100"/>
    </row>
    <row r="36" spans="1:19" ht="13.5" thickBot="1" x14ac:dyDescent="0.25">
      <c r="A36" s="84" t="s">
        <v>26</v>
      </c>
      <c r="B36" s="85">
        <v>67185</v>
      </c>
      <c r="C36" s="85">
        <v>64844881.036745772</v>
      </c>
      <c r="D36" s="85">
        <v>42387</v>
      </c>
      <c r="E36" s="20"/>
      <c r="F36" s="50" t="s">
        <v>26</v>
      </c>
      <c r="G36" s="51">
        <v>59160</v>
      </c>
      <c r="H36" s="51">
        <v>57131613.087759465</v>
      </c>
      <c r="I36" s="55">
        <v>39170</v>
      </c>
      <c r="K36" s="98" t="s">
        <v>26</v>
      </c>
      <c r="L36" s="99">
        <v>0.13564908722109537</v>
      </c>
      <c r="M36" s="99">
        <v>0.13500875491014064</v>
      </c>
      <c r="N36" s="114">
        <v>8.2129180495277065E-2</v>
      </c>
    </row>
    <row r="37" spans="1:19" ht="13.5" thickBot="1" x14ac:dyDescent="0.25">
      <c r="A37" s="38" t="s">
        <v>27</v>
      </c>
      <c r="B37" s="34">
        <v>6788</v>
      </c>
      <c r="C37" s="34">
        <v>6879399.4067738745</v>
      </c>
      <c r="D37" s="34">
        <v>4180</v>
      </c>
      <c r="E37" s="20"/>
      <c r="F37" s="73" t="s">
        <v>27</v>
      </c>
      <c r="G37" s="112">
        <v>7068</v>
      </c>
      <c r="H37" s="112">
        <v>6440395.0067075752</v>
      </c>
      <c r="I37" s="112">
        <v>4776</v>
      </c>
      <c r="K37" s="10" t="s">
        <v>27</v>
      </c>
      <c r="L37" s="102">
        <v>-3.9615166949632186E-2</v>
      </c>
      <c r="M37" s="102">
        <v>6.8164204153484897E-2</v>
      </c>
      <c r="N37" s="103">
        <v>-0.1247906197654941</v>
      </c>
    </row>
    <row r="38" spans="1:19" ht="13.5" thickBot="1" x14ac:dyDescent="0.25">
      <c r="A38" s="39" t="s">
        <v>28</v>
      </c>
      <c r="B38" s="34">
        <v>5917</v>
      </c>
      <c r="C38" s="34">
        <v>7471151.9344347846</v>
      </c>
      <c r="D38" s="34">
        <v>3193</v>
      </c>
      <c r="E38" s="20"/>
      <c r="F38" s="68" t="s">
        <v>28</v>
      </c>
      <c r="G38" s="112">
        <v>5815</v>
      </c>
      <c r="H38" s="112">
        <v>8235713.586876709</v>
      </c>
      <c r="I38" s="112">
        <v>3109</v>
      </c>
      <c r="K38" s="11" t="s">
        <v>28</v>
      </c>
      <c r="L38" s="113">
        <v>1.7540842648323229E-2</v>
      </c>
      <c r="M38" s="113">
        <v>-9.2834900628431694E-2</v>
      </c>
      <c r="N38" s="115">
        <v>2.7018333869411437E-2</v>
      </c>
    </row>
    <row r="39" spans="1:19" ht="13.5" thickBot="1" x14ac:dyDescent="0.25">
      <c r="A39" s="39" t="s">
        <v>29</v>
      </c>
      <c r="B39" s="34">
        <v>5020</v>
      </c>
      <c r="C39" s="34">
        <v>4682263.8167162687</v>
      </c>
      <c r="D39" s="34">
        <v>3467</v>
      </c>
      <c r="E39" s="20"/>
      <c r="F39" s="68" t="s">
        <v>29</v>
      </c>
      <c r="G39" s="112">
        <v>3656</v>
      </c>
      <c r="H39" s="112">
        <v>3530718.1115205204</v>
      </c>
      <c r="I39" s="112">
        <v>2638</v>
      </c>
      <c r="K39" s="11" t="s">
        <v>29</v>
      </c>
      <c r="L39" s="113">
        <v>0.37308533916849007</v>
      </c>
      <c r="M39" s="113">
        <v>0.32615056450933433</v>
      </c>
      <c r="N39" s="115">
        <v>0.31425322213798323</v>
      </c>
    </row>
    <row r="40" spans="1:19" ht="13.5" thickBot="1" x14ac:dyDescent="0.25">
      <c r="A40" s="39" t="s">
        <v>30</v>
      </c>
      <c r="B40" s="34">
        <v>28232</v>
      </c>
      <c r="C40" s="34">
        <v>24939923.389252827</v>
      </c>
      <c r="D40" s="34">
        <v>19231</v>
      </c>
      <c r="E40" s="20"/>
      <c r="F40" s="68" t="s">
        <v>30</v>
      </c>
      <c r="G40" s="112">
        <v>24213</v>
      </c>
      <c r="H40" s="112">
        <v>21089119.289219715</v>
      </c>
      <c r="I40" s="112">
        <v>16946</v>
      </c>
      <c r="K40" s="11" t="s">
        <v>30</v>
      </c>
      <c r="L40" s="113">
        <v>0.16598521455416515</v>
      </c>
      <c r="M40" s="113">
        <v>0.1825967242739035</v>
      </c>
      <c r="N40" s="115">
        <v>0.13484008025492744</v>
      </c>
    </row>
    <row r="41" spans="1:19" ht="13.5" thickBot="1" x14ac:dyDescent="0.25">
      <c r="A41" s="40" t="s">
        <v>31</v>
      </c>
      <c r="B41" s="34">
        <v>21228</v>
      </c>
      <c r="C41" s="34">
        <v>20872142.489568021</v>
      </c>
      <c r="D41" s="34">
        <v>12316</v>
      </c>
      <c r="E41" s="20"/>
      <c r="F41" s="69" t="s">
        <v>31</v>
      </c>
      <c r="G41" s="112">
        <v>18408</v>
      </c>
      <c r="H41" s="112">
        <v>17835667.093434941</v>
      </c>
      <c r="I41" s="112">
        <v>11701</v>
      </c>
      <c r="K41" s="12" t="s">
        <v>31</v>
      </c>
      <c r="L41" s="118">
        <v>0.15319426336375486</v>
      </c>
      <c r="M41" s="118">
        <v>0.17024736895043113</v>
      </c>
      <c r="N41" s="119">
        <v>5.2559610289718783E-2</v>
      </c>
    </row>
    <row r="42" spans="1:19" ht="13.5" thickBot="1" x14ac:dyDescent="0.25">
      <c r="B42" s="37"/>
      <c r="C42" s="37"/>
      <c r="D42" s="37"/>
      <c r="E42" s="20"/>
      <c r="F42" s="63"/>
      <c r="G42" s="70"/>
      <c r="H42" s="70"/>
      <c r="I42" s="70"/>
      <c r="L42" s="100"/>
      <c r="M42" s="100"/>
      <c r="N42" s="100"/>
    </row>
    <row r="43" spans="1:19" ht="13.5" thickBot="1" x14ac:dyDescent="0.25">
      <c r="A43" s="84" t="s">
        <v>32</v>
      </c>
      <c r="B43" s="85">
        <v>69285</v>
      </c>
      <c r="C43" s="85">
        <v>58547473.419274352</v>
      </c>
      <c r="D43" s="85">
        <v>51399</v>
      </c>
      <c r="E43" s="20"/>
      <c r="F43" s="50" t="s">
        <v>32</v>
      </c>
      <c r="G43" s="51">
        <v>62115</v>
      </c>
      <c r="H43" s="51">
        <v>57123430.798737459</v>
      </c>
      <c r="I43" s="55">
        <v>45416</v>
      </c>
      <c r="K43" s="98" t="s">
        <v>32</v>
      </c>
      <c r="L43" s="99">
        <v>0.11543105530065212</v>
      </c>
      <c r="M43" s="99">
        <v>2.492922082278648E-2</v>
      </c>
      <c r="N43" s="99">
        <v>0.13173771358111686</v>
      </c>
    </row>
    <row r="44" spans="1:19" ht="13.5" thickBot="1" x14ac:dyDescent="0.25">
      <c r="A44" s="38" t="s">
        <v>33</v>
      </c>
      <c r="B44" s="30">
        <v>2343</v>
      </c>
      <c r="C44" s="30">
        <v>1106939.4868868249</v>
      </c>
      <c r="D44" s="31">
        <v>2012</v>
      </c>
      <c r="E44" s="20"/>
      <c r="F44" s="76" t="s">
        <v>33</v>
      </c>
      <c r="G44" s="112">
        <v>2288</v>
      </c>
      <c r="H44" s="112">
        <v>1284282.5820034945</v>
      </c>
      <c r="I44" s="152">
        <v>1862</v>
      </c>
      <c r="K44" s="10" t="s">
        <v>33</v>
      </c>
      <c r="L44" s="102">
        <v>2.4038461538461453E-2</v>
      </c>
      <c r="M44" s="102">
        <v>-0.13808728515184909</v>
      </c>
      <c r="N44" s="103">
        <v>8.0558539205155766E-2</v>
      </c>
    </row>
    <row r="45" spans="1:19" ht="13.5" thickBot="1" x14ac:dyDescent="0.25">
      <c r="A45" s="39" t="s">
        <v>34</v>
      </c>
      <c r="B45" s="30">
        <v>8920</v>
      </c>
      <c r="C45" s="30">
        <v>10296712.511370789</v>
      </c>
      <c r="D45" s="31">
        <v>5864</v>
      </c>
      <c r="E45" s="20"/>
      <c r="F45" s="77" t="s">
        <v>34</v>
      </c>
      <c r="G45" s="112">
        <v>8101</v>
      </c>
      <c r="H45" s="112">
        <v>9916781.3833747972</v>
      </c>
      <c r="I45" s="152">
        <v>5475</v>
      </c>
      <c r="K45" s="11" t="s">
        <v>34</v>
      </c>
      <c r="L45" s="113">
        <v>0.10109862979879036</v>
      </c>
      <c r="M45" s="113">
        <v>3.8311939459806599E-2</v>
      </c>
      <c r="N45" s="115">
        <v>7.1050228310502339E-2</v>
      </c>
    </row>
    <row r="46" spans="1:19" ht="13.5" thickBot="1" x14ac:dyDescent="0.25">
      <c r="A46" s="39" t="s">
        <v>35</v>
      </c>
      <c r="B46" s="30">
        <v>5604</v>
      </c>
      <c r="C46" s="30">
        <v>4420446.4135876624</v>
      </c>
      <c r="D46" s="31">
        <v>3668</v>
      </c>
      <c r="E46" s="20"/>
      <c r="F46" s="77" t="s">
        <v>35</v>
      </c>
      <c r="G46" s="112">
        <v>4250</v>
      </c>
      <c r="H46" s="112">
        <v>3127636.3649572842</v>
      </c>
      <c r="I46" s="152">
        <v>2956</v>
      </c>
      <c r="K46" s="11" t="s">
        <v>35</v>
      </c>
      <c r="L46" s="113">
        <v>0.31858823529411762</v>
      </c>
      <c r="M46" s="113">
        <v>0.41335049787606448</v>
      </c>
      <c r="N46" s="115">
        <v>0.24086603518267924</v>
      </c>
    </row>
    <row r="47" spans="1:19" ht="13.5" thickBot="1" x14ac:dyDescent="0.25">
      <c r="A47" s="39" t="s">
        <v>36</v>
      </c>
      <c r="B47" s="30">
        <v>13915</v>
      </c>
      <c r="C47" s="30">
        <v>11244184.70924517</v>
      </c>
      <c r="D47" s="31">
        <v>10822</v>
      </c>
      <c r="E47" s="20"/>
      <c r="F47" s="77" t="s">
        <v>36</v>
      </c>
      <c r="G47" s="112">
        <v>13818</v>
      </c>
      <c r="H47" s="112">
        <v>12251503.688283868</v>
      </c>
      <c r="I47" s="152">
        <v>10918</v>
      </c>
      <c r="K47" s="11" t="s">
        <v>36</v>
      </c>
      <c r="L47" s="113">
        <v>7.0198292082790381E-3</v>
      </c>
      <c r="M47" s="113">
        <v>-8.2220028224127217E-2</v>
      </c>
      <c r="N47" s="115">
        <v>-8.7928191976552883E-3</v>
      </c>
    </row>
    <row r="48" spans="1:19" ht="13.5" thickBot="1" x14ac:dyDescent="0.25">
      <c r="A48" s="39" t="s">
        <v>37</v>
      </c>
      <c r="B48" s="30">
        <v>4629</v>
      </c>
      <c r="C48" s="30">
        <v>5066832.4819849012</v>
      </c>
      <c r="D48" s="31">
        <v>3009</v>
      </c>
      <c r="E48" s="20"/>
      <c r="F48" s="77" t="s">
        <v>37</v>
      </c>
      <c r="G48" s="112">
        <v>5086</v>
      </c>
      <c r="H48" s="112">
        <v>5771345.0848366078</v>
      </c>
      <c r="I48" s="152">
        <v>2726</v>
      </c>
      <c r="K48" s="11" t="s">
        <v>37</v>
      </c>
      <c r="L48" s="113">
        <v>-8.985450255603622E-2</v>
      </c>
      <c r="M48" s="113">
        <v>-0.12207078116030767</v>
      </c>
      <c r="N48" s="115">
        <v>0.10381511371973584</v>
      </c>
    </row>
    <row r="49" spans="1:19" ht="13.5" thickBot="1" x14ac:dyDescent="0.25">
      <c r="A49" s="39" t="s">
        <v>38</v>
      </c>
      <c r="B49" s="30">
        <v>8392</v>
      </c>
      <c r="C49" s="30">
        <v>6263727.3164105546</v>
      </c>
      <c r="D49" s="31">
        <v>6324</v>
      </c>
      <c r="E49" s="20"/>
      <c r="F49" s="77" t="s">
        <v>38</v>
      </c>
      <c r="G49" s="112">
        <v>7256</v>
      </c>
      <c r="H49" s="112">
        <v>5277730.2799832933</v>
      </c>
      <c r="I49" s="152">
        <v>5806</v>
      </c>
      <c r="K49" s="11" t="s">
        <v>38</v>
      </c>
      <c r="L49" s="113">
        <v>0.1565600882028666</v>
      </c>
      <c r="M49" s="113">
        <v>0.18682217243401511</v>
      </c>
      <c r="N49" s="115">
        <v>8.921805029280061E-2</v>
      </c>
    </row>
    <row r="50" spans="1:19" ht="13.5" thickBot="1" x14ac:dyDescent="0.25">
      <c r="A50" s="39" t="s">
        <v>39</v>
      </c>
      <c r="B50" s="30">
        <v>3485</v>
      </c>
      <c r="C50" s="30">
        <v>4229231.0880746208</v>
      </c>
      <c r="D50" s="31">
        <v>2186</v>
      </c>
      <c r="E50" s="20"/>
      <c r="F50" s="77" t="s">
        <v>39</v>
      </c>
      <c r="G50" s="112">
        <v>2540</v>
      </c>
      <c r="H50" s="112">
        <v>3105940.6518166824</v>
      </c>
      <c r="I50" s="152">
        <v>1715</v>
      </c>
      <c r="K50" s="11" t="s">
        <v>39</v>
      </c>
      <c r="L50" s="113">
        <v>0.37204724409448819</v>
      </c>
      <c r="M50" s="113">
        <v>0.36165869286681929</v>
      </c>
      <c r="N50" s="115">
        <v>0.27463556851311943</v>
      </c>
    </row>
    <row r="51" spans="1:19" ht="13.5" thickBot="1" x14ac:dyDescent="0.25">
      <c r="A51" s="39" t="s">
        <v>40</v>
      </c>
      <c r="B51" s="30">
        <v>17884</v>
      </c>
      <c r="C51" s="30">
        <v>12767482.547427744</v>
      </c>
      <c r="D51" s="31">
        <v>14206</v>
      </c>
      <c r="E51" s="20"/>
      <c r="F51" s="77" t="s">
        <v>40</v>
      </c>
      <c r="G51" s="112">
        <v>14840</v>
      </c>
      <c r="H51" s="112">
        <v>13168641.037632607</v>
      </c>
      <c r="I51" s="152">
        <v>10940</v>
      </c>
      <c r="K51" s="11" t="s">
        <v>40</v>
      </c>
      <c r="L51" s="113">
        <v>0.20512129380053912</v>
      </c>
      <c r="M51" s="113">
        <v>-3.0463165413838422E-2</v>
      </c>
      <c r="N51" s="115">
        <v>0.29853747714808043</v>
      </c>
    </row>
    <row r="52" spans="1:19" ht="13.5" thickBot="1" x14ac:dyDescent="0.25">
      <c r="A52" s="40" t="s">
        <v>41</v>
      </c>
      <c r="B52" s="34">
        <v>4113</v>
      </c>
      <c r="C52" s="34">
        <v>3151916.8642860879</v>
      </c>
      <c r="D52" s="35">
        <v>3308</v>
      </c>
      <c r="E52" s="20"/>
      <c r="F52" s="78" t="s">
        <v>41</v>
      </c>
      <c r="G52" s="155">
        <v>3936</v>
      </c>
      <c r="H52" s="155">
        <v>3219569.7258488256</v>
      </c>
      <c r="I52" s="156">
        <v>3018</v>
      </c>
      <c r="K52" s="12" t="s">
        <v>41</v>
      </c>
      <c r="L52" s="118">
        <v>4.4969512195121908E-2</v>
      </c>
      <c r="M52" s="118">
        <v>-2.1013013328947672E-2</v>
      </c>
      <c r="N52" s="119">
        <v>9.6090125911199475E-2</v>
      </c>
    </row>
    <row r="53" spans="1:19" ht="13.5" thickBot="1" x14ac:dyDescent="0.25">
      <c r="B53" s="37"/>
      <c r="C53" s="37"/>
      <c r="D53" s="37"/>
      <c r="E53" s="20"/>
      <c r="F53" s="63"/>
      <c r="G53" s="70"/>
      <c r="H53" s="70"/>
      <c r="I53" s="70"/>
      <c r="L53" s="100"/>
      <c r="M53" s="100"/>
      <c r="N53" s="100"/>
    </row>
    <row r="54" spans="1:19" ht="13.5" thickBot="1" x14ac:dyDescent="0.25">
      <c r="A54" s="84" t="s">
        <v>42</v>
      </c>
      <c r="B54" s="85">
        <v>198572</v>
      </c>
      <c r="C54" s="85">
        <v>255375523.19700819</v>
      </c>
      <c r="D54" s="85">
        <v>114705</v>
      </c>
      <c r="E54" s="20"/>
      <c r="F54" s="50" t="s">
        <v>42</v>
      </c>
      <c r="G54" s="51">
        <v>161935</v>
      </c>
      <c r="H54" s="51">
        <v>205933601.54753375</v>
      </c>
      <c r="I54" s="55">
        <v>96582</v>
      </c>
      <c r="K54" s="98" t="s">
        <v>42</v>
      </c>
      <c r="L54" s="99">
        <v>0.2262450983419273</v>
      </c>
      <c r="M54" s="99">
        <v>0.24008671376566104</v>
      </c>
      <c r="N54" s="99">
        <v>0.18764366030937452</v>
      </c>
      <c r="P54" s="6"/>
      <c r="Q54" s="6"/>
      <c r="R54" s="6"/>
      <c r="S54" s="6"/>
    </row>
    <row r="55" spans="1:19" ht="13.5" thickBot="1" x14ac:dyDescent="0.25">
      <c r="A55" s="38" t="s">
        <v>43</v>
      </c>
      <c r="B55" s="30">
        <v>148795</v>
      </c>
      <c r="C55" s="30">
        <v>195165252.42765626</v>
      </c>
      <c r="D55" s="31">
        <v>85372</v>
      </c>
      <c r="E55" s="20"/>
      <c r="F55" s="73" t="s">
        <v>43</v>
      </c>
      <c r="G55" s="57">
        <v>120290</v>
      </c>
      <c r="H55" s="57">
        <v>159862456.34668568</v>
      </c>
      <c r="I55" s="58">
        <v>69825</v>
      </c>
      <c r="K55" s="10" t="s">
        <v>43</v>
      </c>
      <c r="L55" s="102">
        <v>0.23696899160362461</v>
      </c>
      <c r="M55" s="102">
        <v>0.2208323135258925</v>
      </c>
      <c r="N55" s="103">
        <v>0.22265664160401011</v>
      </c>
    </row>
    <row r="56" spans="1:19" ht="13.5" thickBot="1" x14ac:dyDescent="0.25">
      <c r="A56" s="39" t="s">
        <v>44</v>
      </c>
      <c r="B56" s="30">
        <v>12393</v>
      </c>
      <c r="C56" s="30">
        <v>14202866.571773339</v>
      </c>
      <c r="D56" s="31">
        <v>8226</v>
      </c>
      <c r="E56" s="20"/>
      <c r="F56" s="68" t="s">
        <v>44</v>
      </c>
      <c r="G56" s="79">
        <v>10972</v>
      </c>
      <c r="H56" s="79">
        <v>9926633.7123808041</v>
      </c>
      <c r="I56" s="80">
        <v>8438</v>
      </c>
      <c r="K56" s="11" t="s">
        <v>44</v>
      </c>
      <c r="L56" s="102">
        <v>0.1295114837768867</v>
      </c>
      <c r="M56" s="102">
        <v>0.43078378665862171</v>
      </c>
      <c r="N56" s="103">
        <v>-2.51244370703958E-2</v>
      </c>
    </row>
    <row r="57" spans="1:19" ht="13.5" thickBot="1" x14ac:dyDescent="0.25">
      <c r="A57" s="39" t="s">
        <v>45</v>
      </c>
      <c r="B57" s="30">
        <v>10263</v>
      </c>
      <c r="C57" s="30">
        <v>13805525.971311692</v>
      </c>
      <c r="D57" s="31">
        <v>4900</v>
      </c>
      <c r="E57" s="20"/>
      <c r="F57" s="68" t="s">
        <v>45</v>
      </c>
      <c r="G57" s="79">
        <v>8536</v>
      </c>
      <c r="H57" s="79">
        <v>11252406.291368259</v>
      </c>
      <c r="I57" s="80">
        <v>4081</v>
      </c>
      <c r="K57" s="11" t="s">
        <v>45</v>
      </c>
      <c r="L57" s="102">
        <v>0.20231958762886593</v>
      </c>
      <c r="M57" s="102">
        <v>0.22689544030257203</v>
      </c>
      <c r="N57" s="103">
        <v>0.20068610634648376</v>
      </c>
    </row>
    <row r="58" spans="1:19" ht="13.5" thickBot="1" x14ac:dyDescent="0.25">
      <c r="A58" s="40" t="s">
        <v>46</v>
      </c>
      <c r="B58" s="34">
        <v>27121</v>
      </c>
      <c r="C58" s="34">
        <v>32201878.226266876</v>
      </c>
      <c r="D58" s="35">
        <v>16207</v>
      </c>
      <c r="E58" s="20"/>
      <c r="F58" s="69" t="s">
        <v>46</v>
      </c>
      <c r="G58" s="74">
        <v>22137</v>
      </c>
      <c r="H58" s="74">
        <v>24892105.197099045</v>
      </c>
      <c r="I58" s="75">
        <v>14238</v>
      </c>
      <c r="K58" s="12" t="s">
        <v>46</v>
      </c>
      <c r="L58" s="104">
        <v>0.22514342503500928</v>
      </c>
      <c r="M58" s="104">
        <v>0.29365828929646831</v>
      </c>
      <c r="N58" s="105">
        <v>0.13829189492906302</v>
      </c>
    </row>
    <row r="59" spans="1:19" ht="13.5" thickBot="1" x14ac:dyDescent="0.25">
      <c r="B59" s="37"/>
      <c r="C59" s="37"/>
      <c r="D59" s="37"/>
      <c r="E59" s="20"/>
      <c r="F59" s="63"/>
      <c r="G59" s="70"/>
      <c r="H59" s="70"/>
      <c r="I59" s="70"/>
      <c r="L59" s="100"/>
      <c r="M59" s="100"/>
      <c r="N59" s="100"/>
    </row>
    <row r="60" spans="1:19" ht="13.5" thickBot="1" x14ac:dyDescent="0.25">
      <c r="A60" s="84" t="s">
        <v>47</v>
      </c>
      <c r="B60" s="85">
        <v>123335</v>
      </c>
      <c r="C60" s="85">
        <v>96887338.791787118</v>
      </c>
      <c r="D60" s="85">
        <v>94205</v>
      </c>
      <c r="E60" s="20"/>
      <c r="F60" s="50" t="s">
        <v>47</v>
      </c>
      <c r="G60" s="51">
        <v>92344</v>
      </c>
      <c r="H60" s="51">
        <v>70675337.21952109</v>
      </c>
      <c r="I60" s="55">
        <v>71651</v>
      </c>
      <c r="K60" s="98" t="s">
        <v>47</v>
      </c>
      <c r="L60" s="99">
        <v>0.33560382916053011</v>
      </c>
      <c r="M60" s="99">
        <v>0.37087904498920543</v>
      </c>
      <c r="N60" s="99">
        <v>0.31477578819555907</v>
      </c>
      <c r="P60" s="6"/>
      <c r="Q60" s="6"/>
      <c r="R60" s="6"/>
      <c r="S60" s="6"/>
    </row>
    <row r="61" spans="1:19" ht="13.5" thickBot="1" x14ac:dyDescent="0.25">
      <c r="A61" s="38" t="s">
        <v>48</v>
      </c>
      <c r="B61" s="30">
        <v>20244</v>
      </c>
      <c r="C61" s="30">
        <v>17541760.182292208</v>
      </c>
      <c r="D61" s="31">
        <v>13638</v>
      </c>
      <c r="E61" s="20"/>
      <c r="F61" s="73" t="s">
        <v>48</v>
      </c>
      <c r="G61" s="57">
        <v>14594</v>
      </c>
      <c r="H61" s="57">
        <v>11618256.45905903</v>
      </c>
      <c r="I61" s="58">
        <v>10235</v>
      </c>
      <c r="K61" s="10" t="s">
        <v>48</v>
      </c>
      <c r="L61" s="102">
        <v>0.38714540222009042</v>
      </c>
      <c r="M61" s="102">
        <v>0.5098444628164911</v>
      </c>
      <c r="N61" s="103">
        <v>0.33248656570591106</v>
      </c>
    </row>
    <row r="62" spans="1:19" ht="13.5" thickBot="1" x14ac:dyDescent="0.25">
      <c r="A62" s="39" t="s">
        <v>49</v>
      </c>
      <c r="B62" s="30">
        <v>10081</v>
      </c>
      <c r="C62" s="30">
        <v>11633681.146831023</v>
      </c>
      <c r="D62" s="31">
        <v>6058</v>
      </c>
      <c r="E62" s="20"/>
      <c r="F62" s="68" t="s">
        <v>49</v>
      </c>
      <c r="G62" s="79">
        <v>5491</v>
      </c>
      <c r="H62" s="79">
        <v>6420280.4646316674</v>
      </c>
      <c r="I62" s="80">
        <v>3355</v>
      </c>
      <c r="K62" s="11" t="s">
        <v>49</v>
      </c>
      <c r="L62" s="102">
        <v>0.83591331269349856</v>
      </c>
      <c r="M62" s="102">
        <v>0.81202070702661255</v>
      </c>
      <c r="N62" s="103">
        <v>0.80566318926974656</v>
      </c>
    </row>
    <row r="63" spans="1:19" ht="13.5" thickBot="1" x14ac:dyDescent="0.25">
      <c r="A63" s="40" t="s">
        <v>50</v>
      </c>
      <c r="B63" s="34">
        <v>93010</v>
      </c>
      <c r="C63" s="34">
        <v>67711897.462663889</v>
      </c>
      <c r="D63" s="35">
        <v>74509</v>
      </c>
      <c r="E63" s="20"/>
      <c r="F63" s="69" t="s">
        <v>50</v>
      </c>
      <c r="G63" s="74">
        <v>72259</v>
      </c>
      <c r="H63" s="74">
        <v>52636800.295830391</v>
      </c>
      <c r="I63" s="75">
        <v>58061</v>
      </c>
      <c r="K63" s="12" t="s">
        <v>50</v>
      </c>
      <c r="L63" s="104">
        <v>0.28717529996263447</v>
      </c>
      <c r="M63" s="104">
        <v>0.28639843383541819</v>
      </c>
      <c r="N63" s="105">
        <v>0.28328826578942845</v>
      </c>
    </row>
    <row r="64" spans="1:19" ht="13.5" thickBot="1" x14ac:dyDescent="0.25">
      <c r="B64" s="37"/>
      <c r="C64" s="37"/>
      <c r="D64" s="37"/>
      <c r="E64" s="20"/>
      <c r="F64" s="63"/>
      <c r="G64" s="70"/>
      <c r="H64" s="70"/>
      <c r="I64" s="70"/>
      <c r="L64" s="100"/>
      <c r="M64" s="100"/>
      <c r="N64" s="100"/>
    </row>
    <row r="65" spans="1:19" ht="13.5" thickBot="1" x14ac:dyDescent="0.25">
      <c r="A65" s="84" t="s">
        <v>51</v>
      </c>
      <c r="B65" s="85">
        <v>10818</v>
      </c>
      <c r="C65" s="85">
        <v>14614611.259390265</v>
      </c>
      <c r="D65" s="85">
        <v>4380</v>
      </c>
      <c r="E65" s="20"/>
      <c r="F65" s="50" t="s">
        <v>51</v>
      </c>
      <c r="G65" s="51">
        <v>8883</v>
      </c>
      <c r="H65" s="51">
        <v>12279408.076350331</v>
      </c>
      <c r="I65" s="55">
        <v>3531</v>
      </c>
      <c r="K65" s="98" t="s">
        <v>51</v>
      </c>
      <c r="L65" s="99">
        <v>0.2178318135764945</v>
      </c>
      <c r="M65" s="99">
        <v>0.19017229238740296</v>
      </c>
      <c r="N65" s="99">
        <v>0.24044180118946468</v>
      </c>
      <c r="P65" s="6"/>
      <c r="Q65" s="6"/>
      <c r="R65" s="6"/>
      <c r="S65" s="6"/>
    </row>
    <row r="66" spans="1:19" ht="13.5" thickBot="1" x14ac:dyDescent="0.25">
      <c r="A66" s="38" t="s">
        <v>52</v>
      </c>
      <c r="B66" s="30">
        <v>8092</v>
      </c>
      <c r="C66" s="30">
        <v>10722230.353204859</v>
      </c>
      <c r="D66" s="31">
        <v>2864</v>
      </c>
      <c r="E66" s="20"/>
      <c r="F66" s="73" t="s">
        <v>52</v>
      </c>
      <c r="G66" s="57">
        <v>6423</v>
      </c>
      <c r="H66" s="57">
        <v>8290388.7899331786</v>
      </c>
      <c r="I66" s="58">
        <v>2497</v>
      </c>
      <c r="K66" s="10" t="s">
        <v>52</v>
      </c>
      <c r="L66" s="102">
        <v>0.25984742332243504</v>
      </c>
      <c r="M66" s="102">
        <v>0.29333263190558778</v>
      </c>
      <c r="N66" s="103">
        <v>0.1469763716459751</v>
      </c>
    </row>
    <row r="67" spans="1:19" ht="13.5" thickBot="1" x14ac:dyDescent="0.25">
      <c r="A67" s="40" t="s">
        <v>53</v>
      </c>
      <c r="B67" s="34">
        <v>2726</v>
      </c>
      <c r="C67" s="34">
        <v>3892380.9061854044</v>
      </c>
      <c r="D67" s="35">
        <v>1516</v>
      </c>
      <c r="E67" s="20"/>
      <c r="F67" s="69" t="s">
        <v>53</v>
      </c>
      <c r="G67" s="74">
        <v>2460</v>
      </c>
      <c r="H67" s="74">
        <v>3989019.2864171523</v>
      </c>
      <c r="I67" s="75">
        <v>1034</v>
      </c>
      <c r="K67" s="12" t="s">
        <v>53</v>
      </c>
      <c r="L67" s="104">
        <v>0.10813008130081303</v>
      </c>
      <c r="M67" s="104">
        <v>-2.4226100024336117E-2</v>
      </c>
      <c r="N67" s="105">
        <v>0.46615087040618963</v>
      </c>
    </row>
    <row r="68" spans="1:19" ht="13.5" thickBot="1" x14ac:dyDescent="0.25">
      <c r="B68" s="37"/>
      <c r="C68" s="37"/>
      <c r="D68" s="37"/>
      <c r="E68" s="20"/>
      <c r="F68" s="63"/>
      <c r="G68" s="70"/>
      <c r="H68" s="70"/>
      <c r="I68" s="70"/>
      <c r="L68" s="100"/>
      <c r="M68" s="100"/>
      <c r="N68" s="100"/>
    </row>
    <row r="69" spans="1:19" ht="13.5" thickBot="1" x14ac:dyDescent="0.25">
      <c r="A69" s="84" t="s">
        <v>54</v>
      </c>
      <c r="B69" s="85">
        <v>49930</v>
      </c>
      <c r="C69" s="85">
        <v>39545852.175475508</v>
      </c>
      <c r="D69" s="85">
        <v>36507</v>
      </c>
      <c r="E69" s="20"/>
      <c r="F69" s="50" t="s">
        <v>54</v>
      </c>
      <c r="G69" s="51">
        <v>49748</v>
      </c>
      <c r="H69" s="51">
        <v>44450523.180216707</v>
      </c>
      <c r="I69" s="55">
        <v>36038</v>
      </c>
      <c r="K69" s="98" t="s">
        <v>54</v>
      </c>
      <c r="L69" s="99">
        <v>3.6584385301920985E-3</v>
      </c>
      <c r="M69" s="99">
        <v>-0.11034000623245954</v>
      </c>
      <c r="N69" s="99">
        <v>1.3014040734779853E-2</v>
      </c>
      <c r="P69" s="6"/>
      <c r="Q69" s="6"/>
      <c r="R69" s="6"/>
      <c r="S69" s="6"/>
    </row>
    <row r="70" spans="1:19" ht="13.5" thickBot="1" x14ac:dyDescent="0.25">
      <c r="A70" s="38" t="s">
        <v>55</v>
      </c>
      <c r="B70" s="30">
        <v>18727</v>
      </c>
      <c r="C70" s="30">
        <v>14855826.197239138</v>
      </c>
      <c r="D70" s="31">
        <v>13117</v>
      </c>
      <c r="E70" s="20"/>
      <c r="F70" s="73" t="s">
        <v>55</v>
      </c>
      <c r="G70" s="57">
        <v>17818</v>
      </c>
      <c r="H70" s="57">
        <v>15179355.047989821</v>
      </c>
      <c r="I70" s="58">
        <v>12659</v>
      </c>
      <c r="K70" s="10" t="s">
        <v>55</v>
      </c>
      <c r="L70" s="102">
        <v>5.1015826692109023E-2</v>
      </c>
      <c r="M70" s="102">
        <v>-2.1313741573857348E-2</v>
      </c>
      <c r="N70" s="103">
        <v>3.6179793032625085E-2</v>
      </c>
    </row>
    <row r="71" spans="1:19" ht="13.5" thickBot="1" x14ac:dyDescent="0.25">
      <c r="A71" s="39" t="s">
        <v>56</v>
      </c>
      <c r="B71" s="30">
        <v>3773</v>
      </c>
      <c r="C71" s="30">
        <v>3675965.4123776644</v>
      </c>
      <c r="D71" s="31">
        <v>2449</v>
      </c>
      <c r="E71" s="20"/>
      <c r="F71" s="68" t="s">
        <v>56</v>
      </c>
      <c r="G71" s="79">
        <v>3427</v>
      </c>
      <c r="H71" s="79">
        <v>3012354.763726946</v>
      </c>
      <c r="I71" s="80">
        <v>2185</v>
      </c>
      <c r="K71" s="11" t="s">
        <v>56</v>
      </c>
      <c r="L71" s="102">
        <v>0.1009629413481179</v>
      </c>
      <c r="M71" s="102">
        <v>0.22029631325019827</v>
      </c>
      <c r="N71" s="103">
        <v>0.12082379862700221</v>
      </c>
    </row>
    <row r="72" spans="1:19" ht="13.5" thickBot="1" x14ac:dyDescent="0.25">
      <c r="A72" s="39" t="s">
        <v>57</v>
      </c>
      <c r="B72" s="30">
        <v>4763</v>
      </c>
      <c r="C72" s="30">
        <v>3004801.5036019022</v>
      </c>
      <c r="D72" s="31">
        <v>3587</v>
      </c>
      <c r="E72" s="20"/>
      <c r="F72" s="68" t="s">
        <v>57</v>
      </c>
      <c r="G72" s="79">
        <v>4712</v>
      </c>
      <c r="H72" s="79">
        <v>3554452.2172995619</v>
      </c>
      <c r="I72" s="80">
        <v>3308</v>
      </c>
      <c r="K72" s="11" t="s">
        <v>57</v>
      </c>
      <c r="L72" s="102">
        <v>1.0823429541595875E-2</v>
      </c>
      <c r="M72" s="102">
        <v>-0.15463724931298928</v>
      </c>
      <c r="N72" s="103">
        <v>8.4340991535671206E-2</v>
      </c>
    </row>
    <row r="73" spans="1:19" ht="13.5" thickBot="1" x14ac:dyDescent="0.25">
      <c r="A73" s="40" t="s">
        <v>58</v>
      </c>
      <c r="B73" s="34">
        <v>22667</v>
      </c>
      <c r="C73" s="34">
        <v>18009259.062256806</v>
      </c>
      <c r="D73" s="35">
        <v>17354</v>
      </c>
      <c r="E73" s="20"/>
      <c r="F73" s="69" t="s">
        <v>58</v>
      </c>
      <c r="G73" s="74">
        <v>23791</v>
      </c>
      <c r="H73" s="74">
        <v>22704361.15120038</v>
      </c>
      <c r="I73" s="75">
        <v>17886</v>
      </c>
      <c r="K73" s="12" t="s">
        <v>58</v>
      </c>
      <c r="L73" s="104">
        <v>-4.7244756420495193E-2</v>
      </c>
      <c r="M73" s="104">
        <v>-0.20679296183127105</v>
      </c>
      <c r="N73" s="105">
        <v>-2.9743933802974354E-2</v>
      </c>
    </row>
    <row r="74" spans="1:19" ht="13.5" thickBot="1" x14ac:dyDescent="0.25">
      <c r="B74" s="37"/>
      <c r="C74" s="37"/>
      <c r="D74" s="37"/>
      <c r="E74" s="20"/>
      <c r="F74" s="63"/>
      <c r="G74" s="70"/>
      <c r="H74" s="70"/>
      <c r="I74" s="70"/>
      <c r="L74" s="100"/>
      <c r="M74" s="100"/>
      <c r="N74" s="100"/>
    </row>
    <row r="75" spans="1:19" ht="13.5" thickBot="1" x14ac:dyDescent="0.25">
      <c r="A75" s="84" t="s">
        <v>59</v>
      </c>
      <c r="B75" s="85">
        <v>145049</v>
      </c>
      <c r="C75" s="85">
        <v>166765479.09748504</v>
      </c>
      <c r="D75" s="85">
        <v>90655</v>
      </c>
      <c r="E75" s="20"/>
      <c r="F75" s="50" t="s">
        <v>59</v>
      </c>
      <c r="G75" s="51">
        <v>120311</v>
      </c>
      <c r="H75" s="51">
        <v>141082969.73932531</v>
      </c>
      <c r="I75" s="55">
        <v>72945</v>
      </c>
      <c r="K75" s="98" t="s">
        <v>59</v>
      </c>
      <c r="L75" s="99">
        <v>0.20561710899252761</v>
      </c>
      <c r="M75" s="99">
        <v>0.18203833818931159</v>
      </c>
      <c r="N75" s="99">
        <v>0.24278566042909033</v>
      </c>
      <c r="P75" s="6"/>
      <c r="Q75" s="6"/>
      <c r="R75" s="6"/>
      <c r="S75" s="6"/>
    </row>
    <row r="76" spans="1:19" ht="13.5" thickBot="1" x14ac:dyDescent="0.25">
      <c r="A76" s="92" t="s">
        <v>60</v>
      </c>
      <c r="B76" s="34">
        <v>145049</v>
      </c>
      <c r="C76" s="34">
        <v>166765479.09748504</v>
      </c>
      <c r="D76" s="35">
        <v>90655</v>
      </c>
      <c r="E76" s="20"/>
      <c r="F76" s="72" t="s">
        <v>60</v>
      </c>
      <c r="G76" s="61">
        <v>120311</v>
      </c>
      <c r="H76" s="61">
        <v>141082969.73932531</v>
      </c>
      <c r="I76" s="62">
        <v>72945</v>
      </c>
      <c r="K76" s="14" t="s">
        <v>60</v>
      </c>
      <c r="L76" s="104">
        <v>0.20561710899252761</v>
      </c>
      <c r="M76" s="104">
        <v>0.18203833818931159</v>
      </c>
      <c r="N76" s="105">
        <v>0.24278566042909033</v>
      </c>
    </row>
    <row r="77" spans="1:19" ht="13.5" thickBot="1" x14ac:dyDescent="0.25">
      <c r="B77" s="37"/>
      <c r="C77" s="37"/>
      <c r="D77" s="37"/>
      <c r="E77" s="20"/>
      <c r="F77" s="63"/>
      <c r="G77" s="70"/>
      <c r="H77" s="70"/>
      <c r="I77" s="70"/>
      <c r="L77" s="100"/>
      <c r="M77" s="100"/>
      <c r="N77" s="100"/>
    </row>
    <row r="78" spans="1:19" ht="13.5" thickBot="1" x14ac:dyDescent="0.25">
      <c r="A78" s="84" t="s">
        <v>61</v>
      </c>
      <c r="B78" s="85">
        <v>61214</v>
      </c>
      <c r="C78" s="85">
        <v>66666621.519696921</v>
      </c>
      <c r="D78" s="85">
        <v>34132</v>
      </c>
      <c r="E78" s="20"/>
      <c r="F78" s="50" t="s">
        <v>61</v>
      </c>
      <c r="G78" s="51">
        <v>58718</v>
      </c>
      <c r="H78" s="51">
        <v>59581684.352021925</v>
      </c>
      <c r="I78" s="55">
        <v>33365</v>
      </c>
      <c r="K78" s="98" t="s">
        <v>61</v>
      </c>
      <c r="L78" s="99">
        <v>4.2508259818113681E-2</v>
      </c>
      <c r="M78" s="99">
        <v>0.11891132727661069</v>
      </c>
      <c r="N78" s="99">
        <v>2.2988161246815464E-2</v>
      </c>
      <c r="P78" s="6"/>
      <c r="Q78" s="6"/>
      <c r="R78" s="6"/>
      <c r="S78" s="6"/>
    </row>
    <row r="79" spans="1:19" ht="13.5" thickBot="1" x14ac:dyDescent="0.25">
      <c r="A79" s="92" t="s">
        <v>62</v>
      </c>
      <c r="B79" s="34">
        <v>61214</v>
      </c>
      <c r="C79" s="34">
        <v>66666621.519696921</v>
      </c>
      <c r="D79" s="35">
        <v>34132</v>
      </c>
      <c r="E79" s="20"/>
      <c r="F79" s="72" t="s">
        <v>62</v>
      </c>
      <c r="G79" s="61">
        <v>58718</v>
      </c>
      <c r="H79" s="61">
        <v>59581684.352021925</v>
      </c>
      <c r="I79" s="62">
        <v>33365</v>
      </c>
      <c r="K79" s="14" t="s">
        <v>62</v>
      </c>
      <c r="L79" s="104">
        <v>4.2508259818113681E-2</v>
      </c>
      <c r="M79" s="104">
        <v>0.11891132727661069</v>
      </c>
      <c r="N79" s="105">
        <v>2.2988161246815464E-2</v>
      </c>
    </row>
    <row r="80" spans="1:19" ht="13.5" thickBot="1" x14ac:dyDescent="0.25">
      <c r="B80" s="37"/>
      <c r="C80" s="37"/>
      <c r="D80" s="37"/>
      <c r="E80" s="20"/>
      <c r="F80" s="63"/>
      <c r="G80" s="70"/>
      <c r="H80" s="70"/>
      <c r="I80" s="70"/>
      <c r="L80" s="100"/>
      <c r="M80" s="100"/>
      <c r="N80" s="100"/>
    </row>
    <row r="81" spans="1:19" ht="13.5" thickBot="1" x14ac:dyDescent="0.25">
      <c r="A81" s="84" t="s">
        <v>63</v>
      </c>
      <c r="B81" s="85">
        <v>28230</v>
      </c>
      <c r="C81" s="85">
        <v>27536573.317553815</v>
      </c>
      <c r="D81" s="85">
        <v>19982</v>
      </c>
      <c r="E81" s="20"/>
      <c r="F81" s="50" t="s">
        <v>63</v>
      </c>
      <c r="G81" s="51">
        <v>21648</v>
      </c>
      <c r="H81" s="51">
        <v>22499727.418210231</v>
      </c>
      <c r="I81" s="55">
        <v>15851</v>
      </c>
      <c r="K81" s="98" t="s">
        <v>63</v>
      </c>
      <c r="L81" s="99">
        <v>0.30404656319290457</v>
      </c>
      <c r="M81" s="99">
        <v>0.22386252978633836</v>
      </c>
      <c r="N81" s="99">
        <v>0.2606144722730428</v>
      </c>
      <c r="P81" s="6"/>
      <c r="Q81" s="6"/>
      <c r="R81" s="6"/>
      <c r="S81" s="6"/>
    </row>
    <row r="82" spans="1:19" ht="13.5" thickBot="1" x14ac:dyDescent="0.25">
      <c r="A82" s="92" t="s">
        <v>64</v>
      </c>
      <c r="B82" s="34">
        <v>28230</v>
      </c>
      <c r="C82" s="34">
        <v>27536573.317553815</v>
      </c>
      <c r="D82" s="35">
        <v>19982</v>
      </c>
      <c r="E82" s="20"/>
      <c r="F82" s="72" t="s">
        <v>64</v>
      </c>
      <c r="G82" s="61">
        <v>21648</v>
      </c>
      <c r="H82" s="61">
        <v>22499727.418210231</v>
      </c>
      <c r="I82" s="62">
        <v>15851</v>
      </c>
      <c r="K82" s="14" t="s">
        <v>64</v>
      </c>
      <c r="L82" s="104">
        <v>0.30404656319290457</v>
      </c>
      <c r="M82" s="104">
        <v>0.22386252978633836</v>
      </c>
      <c r="N82" s="105">
        <v>0.2606144722730428</v>
      </c>
    </row>
    <row r="83" spans="1:19" ht="13.5" thickBot="1" x14ac:dyDescent="0.25">
      <c r="B83" s="37"/>
      <c r="C83" s="37"/>
      <c r="D83" s="37"/>
      <c r="E83" s="20"/>
      <c r="F83" s="63"/>
      <c r="G83" s="70"/>
      <c r="H83" s="70"/>
      <c r="I83" s="70"/>
      <c r="L83" s="100"/>
      <c r="M83" s="100"/>
      <c r="N83" s="100"/>
    </row>
    <row r="84" spans="1:19" ht="13.5" thickBot="1" x14ac:dyDescent="0.25">
      <c r="A84" s="84" t="s">
        <v>65</v>
      </c>
      <c r="B84" s="85">
        <v>42254</v>
      </c>
      <c r="C84" s="85">
        <v>45428367.405475438</v>
      </c>
      <c r="D84" s="85">
        <v>30127</v>
      </c>
      <c r="E84" s="20"/>
      <c r="F84" s="50" t="s">
        <v>65</v>
      </c>
      <c r="G84" s="51">
        <v>35002</v>
      </c>
      <c r="H84" s="51">
        <v>33539770.849357665</v>
      </c>
      <c r="I84" s="55">
        <v>26515</v>
      </c>
      <c r="K84" s="98" t="s">
        <v>65</v>
      </c>
      <c r="L84" s="99">
        <v>0.20718816067653267</v>
      </c>
      <c r="M84" s="99">
        <v>0.35446266492144085</v>
      </c>
      <c r="N84" s="99">
        <v>0.1362247784273054</v>
      </c>
      <c r="P84" s="6"/>
      <c r="Q84" s="6"/>
      <c r="R84" s="6"/>
      <c r="S84" s="6"/>
    </row>
    <row r="85" spans="1:19" ht="13.5" thickBot="1" x14ac:dyDescent="0.25">
      <c r="A85" s="38" t="s">
        <v>66</v>
      </c>
      <c r="B85" s="30">
        <v>11593</v>
      </c>
      <c r="C85" s="30">
        <v>12320375.397303419</v>
      </c>
      <c r="D85" s="31">
        <v>8175</v>
      </c>
      <c r="E85" s="20"/>
      <c r="F85" s="73" t="s">
        <v>66</v>
      </c>
      <c r="G85" s="57">
        <v>9774</v>
      </c>
      <c r="H85" s="57">
        <v>9669887.9873740636</v>
      </c>
      <c r="I85" s="58">
        <v>7320</v>
      </c>
      <c r="K85" s="10" t="s">
        <v>66</v>
      </c>
      <c r="L85" s="102">
        <v>0.18610599549826068</v>
      </c>
      <c r="M85" s="102">
        <v>0.27409701264276154</v>
      </c>
      <c r="N85" s="103">
        <v>0.11680327868852469</v>
      </c>
    </row>
    <row r="86" spans="1:19" ht="13.5" thickBot="1" x14ac:dyDescent="0.25">
      <c r="A86" s="39" t="s">
        <v>67</v>
      </c>
      <c r="B86" s="30">
        <v>7823</v>
      </c>
      <c r="C86" s="30">
        <v>8941080.0637513176</v>
      </c>
      <c r="D86" s="31">
        <v>5453</v>
      </c>
      <c r="E86" s="20"/>
      <c r="F86" s="68" t="s">
        <v>67</v>
      </c>
      <c r="G86" s="79">
        <v>5690</v>
      </c>
      <c r="H86" s="79">
        <v>5838566.0308167227</v>
      </c>
      <c r="I86" s="80">
        <v>4228</v>
      </c>
      <c r="K86" s="11" t="s">
        <v>67</v>
      </c>
      <c r="L86" s="102">
        <v>0.37486818980667835</v>
      </c>
      <c r="M86" s="102">
        <v>0.53138288007005752</v>
      </c>
      <c r="N86" s="103">
        <v>0.28973509933774833</v>
      </c>
    </row>
    <row r="87" spans="1:19" ht="13.5" thickBot="1" x14ac:dyDescent="0.25">
      <c r="A87" s="40" t="s">
        <v>68</v>
      </c>
      <c r="B87" s="34">
        <v>22838</v>
      </c>
      <c r="C87" s="34">
        <v>24166911.944420703</v>
      </c>
      <c r="D87" s="35">
        <v>16499</v>
      </c>
      <c r="E87" s="20"/>
      <c r="F87" s="69" t="s">
        <v>68</v>
      </c>
      <c r="G87" s="74">
        <v>19538</v>
      </c>
      <c r="H87" s="74">
        <v>18031316.831166878</v>
      </c>
      <c r="I87" s="75">
        <v>14967</v>
      </c>
      <c r="K87" s="12" t="s">
        <v>68</v>
      </c>
      <c r="L87" s="104">
        <v>0.16890162759750238</v>
      </c>
      <c r="M87" s="104">
        <v>0.34027437766766622</v>
      </c>
      <c r="N87" s="105">
        <v>0.10235852208191365</v>
      </c>
    </row>
    <row r="88" spans="1:19" ht="13.5" thickBot="1" x14ac:dyDescent="0.25">
      <c r="B88" s="37"/>
      <c r="C88" s="37"/>
      <c r="D88" s="37"/>
      <c r="E88" s="20"/>
      <c r="F88" s="63"/>
      <c r="G88" s="70"/>
      <c r="H88" s="70"/>
      <c r="I88" s="70"/>
      <c r="L88" s="100"/>
      <c r="M88" s="100"/>
      <c r="N88" s="100"/>
    </row>
    <row r="89" spans="1:19" ht="13.5" thickBot="1" x14ac:dyDescent="0.25">
      <c r="A89" s="90" t="s">
        <v>69</v>
      </c>
      <c r="B89" s="85">
        <v>9250</v>
      </c>
      <c r="C89" s="85">
        <v>8915352.3593870923</v>
      </c>
      <c r="D89" s="85">
        <v>6412</v>
      </c>
      <c r="E89" s="20"/>
      <c r="F89" s="54" t="s">
        <v>69</v>
      </c>
      <c r="G89" s="51">
        <v>8454</v>
      </c>
      <c r="H89" s="51">
        <v>8662170.9054796472</v>
      </c>
      <c r="I89" s="55">
        <v>6328</v>
      </c>
      <c r="K89" s="101" t="s">
        <v>69</v>
      </c>
      <c r="L89" s="99">
        <v>9.4156612254554073E-2</v>
      </c>
      <c r="M89" s="99">
        <v>2.9228406674276508E-2</v>
      </c>
      <c r="N89" s="99">
        <v>1.327433628318575E-2</v>
      </c>
      <c r="P89" s="6"/>
      <c r="Q89" s="6"/>
      <c r="R89" s="6"/>
      <c r="S89" s="6"/>
    </row>
    <row r="90" spans="1:19" ht="13.5" thickBot="1" x14ac:dyDescent="0.25">
      <c r="A90" s="91" t="s">
        <v>70</v>
      </c>
      <c r="B90" s="34">
        <v>9250</v>
      </c>
      <c r="C90" s="34">
        <v>8915352.3593870923</v>
      </c>
      <c r="D90" s="35">
        <v>6412</v>
      </c>
      <c r="E90" s="20"/>
      <c r="F90" s="71" t="s">
        <v>70</v>
      </c>
      <c r="G90" s="61">
        <v>8454</v>
      </c>
      <c r="H90" s="61">
        <v>8662170.9054796472</v>
      </c>
      <c r="I90" s="62">
        <v>6328</v>
      </c>
      <c r="K90" s="13" t="s">
        <v>70</v>
      </c>
      <c r="L90" s="104">
        <v>9.4156612254554073E-2</v>
      </c>
      <c r="M90" s="104">
        <v>2.9228406674276508E-2</v>
      </c>
      <c r="N90" s="105">
        <v>1.327433628318575E-2</v>
      </c>
    </row>
    <row r="91" spans="1:19" ht="13.5" thickBot="1" x14ac:dyDescent="0.25">
      <c r="B91" s="37"/>
      <c r="C91" s="37"/>
      <c r="D91" s="37"/>
      <c r="E91" s="20"/>
      <c r="F91" s="63"/>
      <c r="G91" s="70"/>
      <c r="H91" s="70"/>
      <c r="I91" s="70"/>
      <c r="L91" s="100"/>
      <c r="M91" s="100"/>
      <c r="N91" s="100"/>
    </row>
    <row r="92" spans="1:19" ht="13.5" thickBot="1" x14ac:dyDescent="0.25">
      <c r="A92" s="92" t="s">
        <v>71</v>
      </c>
      <c r="B92" s="125"/>
      <c r="C92" s="125"/>
      <c r="D92" s="126"/>
      <c r="E92" s="20"/>
      <c r="F92" s="72" t="s">
        <v>71</v>
      </c>
      <c r="G92" s="125"/>
      <c r="H92" s="125"/>
      <c r="I92" s="126"/>
      <c r="K92" s="14" t="s">
        <v>71</v>
      </c>
      <c r="L92" s="125"/>
      <c r="M92" s="125"/>
      <c r="N92" s="126"/>
    </row>
  </sheetData>
  <mergeCells count="1">
    <mergeCell ref="K1:L1"/>
  </mergeCells>
  <pageMargins left="0.7" right="0.7" top="0.75" bottom="0.75" header="0.3" footer="0.3"/>
  <pageSetup paperSize="9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A1:S92"/>
  <sheetViews>
    <sheetView topLeftCell="B1" zoomScaleNormal="100" workbookViewId="0">
      <selection activeCell="L82" sqref="L82"/>
    </sheetView>
  </sheetViews>
  <sheetFormatPr baseColWidth="10" defaultColWidth="9.140625" defaultRowHeight="12.75" x14ac:dyDescent="0.2"/>
  <cols>
    <col min="1" max="1" width="26.28515625" style="24" bestFit="1" customWidth="1"/>
    <col min="2" max="2" width="12.42578125" style="24" bestFit="1" customWidth="1"/>
    <col min="3" max="3" width="13.28515625" style="24" bestFit="1" customWidth="1"/>
    <col min="4" max="4" width="9.140625" style="24"/>
    <col min="5" max="5" width="9.140625" style="2"/>
    <col min="6" max="6" width="26.28515625" style="43" bestFit="1" customWidth="1"/>
    <col min="7" max="7" width="12.42578125" style="43" bestFit="1" customWidth="1"/>
    <col min="8" max="8" width="13.140625" style="43" bestFit="1" customWidth="1"/>
    <col min="9" max="9" width="11.5703125" style="43" customWidth="1"/>
    <col min="10" max="10" width="9.140625" style="2"/>
    <col min="11" max="11" width="26.28515625" style="2" bestFit="1" customWidth="1"/>
    <col min="12" max="12" width="12.140625" style="2" bestFit="1" customWidth="1"/>
    <col min="13" max="13" width="16.42578125" style="2" customWidth="1"/>
    <col min="14" max="14" width="14.140625" style="2" customWidth="1"/>
    <col min="15" max="247" width="9.140625" style="2"/>
    <col min="248" max="248" width="22.7109375" style="2" bestFit="1" customWidth="1"/>
    <col min="249" max="249" width="12.140625" style="2" customWidth="1"/>
    <col min="250" max="250" width="16.7109375" style="2" customWidth="1"/>
    <col min="251" max="251" width="13.28515625" style="2" bestFit="1" customWidth="1"/>
    <col min="252" max="503" width="9.140625" style="2"/>
    <col min="504" max="504" width="22.7109375" style="2" bestFit="1" customWidth="1"/>
    <col min="505" max="505" width="12.140625" style="2" customWidth="1"/>
    <col min="506" max="506" width="16.7109375" style="2" customWidth="1"/>
    <col min="507" max="507" width="13.28515625" style="2" bestFit="1" customWidth="1"/>
    <col min="508" max="759" width="9.140625" style="2"/>
    <col min="760" max="760" width="22.7109375" style="2" bestFit="1" customWidth="1"/>
    <col min="761" max="761" width="12.140625" style="2" customWidth="1"/>
    <col min="762" max="762" width="16.7109375" style="2" customWidth="1"/>
    <col min="763" max="763" width="13.28515625" style="2" bestFit="1" customWidth="1"/>
    <col min="764" max="1015" width="9.140625" style="2"/>
    <col min="1016" max="1016" width="22.7109375" style="2" bestFit="1" customWidth="1"/>
    <col min="1017" max="1017" width="12.140625" style="2" customWidth="1"/>
    <col min="1018" max="1018" width="16.7109375" style="2" customWidth="1"/>
    <col min="1019" max="1019" width="13.28515625" style="2" bestFit="1" customWidth="1"/>
    <col min="1020" max="1271" width="9.140625" style="2"/>
    <col min="1272" max="1272" width="22.7109375" style="2" bestFit="1" customWidth="1"/>
    <col min="1273" max="1273" width="12.140625" style="2" customWidth="1"/>
    <col min="1274" max="1274" width="16.7109375" style="2" customWidth="1"/>
    <col min="1275" max="1275" width="13.28515625" style="2" bestFit="1" customWidth="1"/>
    <col min="1276" max="1527" width="9.140625" style="2"/>
    <col min="1528" max="1528" width="22.7109375" style="2" bestFit="1" customWidth="1"/>
    <col min="1529" max="1529" width="12.140625" style="2" customWidth="1"/>
    <col min="1530" max="1530" width="16.7109375" style="2" customWidth="1"/>
    <col min="1531" max="1531" width="13.28515625" style="2" bestFit="1" customWidth="1"/>
    <col min="1532" max="1783" width="9.140625" style="2"/>
    <col min="1784" max="1784" width="22.7109375" style="2" bestFit="1" customWidth="1"/>
    <col min="1785" max="1785" width="12.140625" style="2" customWidth="1"/>
    <col min="1786" max="1786" width="16.7109375" style="2" customWidth="1"/>
    <col min="1787" max="1787" width="13.28515625" style="2" bestFit="1" customWidth="1"/>
    <col min="1788" max="2039" width="9.140625" style="2"/>
    <col min="2040" max="2040" width="22.7109375" style="2" bestFit="1" customWidth="1"/>
    <col min="2041" max="2041" width="12.140625" style="2" customWidth="1"/>
    <col min="2042" max="2042" width="16.7109375" style="2" customWidth="1"/>
    <col min="2043" max="2043" width="13.28515625" style="2" bestFit="1" customWidth="1"/>
    <col min="2044" max="2295" width="9.140625" style="2"/>
    <col min="2296" max="2296" width="22.7109375" style="2" bestFit="1" customWidth="1"/>
    <col min="2297" max="2297" width="12.140625" style="2" customWidth="1"/>
    <col min="2298" max="2298" width="16.7109375" style="2" customWidth="1"/>
    <col min="2299" max="2299" width="13.28515625" style="2" bestFit="1" customWidth="1"/>
    <col min="2300" max="2551" width="9.140625" style="2"/>
    <col min="2552" max="2552" width="22.7109375" style="2" bestFit="1" customWidth="1"/>
    <col min="2553" max="2553" width="12.140625" style="2" customWidth="1"/>
    <col min="2554" max="2554" width="16.7109375" style="2" customWidth="1"/>
    <col min="2555" max="2555" width="13.28515625" style="2" bestFit="1" customWidth="1"/>
    <col min="2556" max="2807" width="9.140625" style="2"/>
    <col min="2808" max="2808" width="22.7109375" style="2" bestFit="1" customWidth="1"/>
    <col min="2809" max="2809" width="12.140625" style="2" customWidth="1"/>
    <col min="2810" max="2810" width="16.7109375" style="2" customWidth="1"/>
    <col min="2811" max="2811" width="13.28515625" style="2" bestFit="1" customWidth="1"/>
    <col min="2812" max="3063" width="9.140625" style="2"/>
    <col min="3064" max="3064" width="22.7109375" style="2" bestFit="1" customWidth="1"/>
    <col min="3065" max="3065" width="12.140625" style="2" customWidth="1"/>
    <col min="3066" max="3066" width="16.7109375" style="2" customWidth="1"/>
    <col min="3067" max="3067" width="13.28515625" style="2" bestFit="1" customWidth="1"/>
    <col min="3068" max="3319" width="9.140625" style="2"/>
    <col min="3320" max="3320" width="22.7109375" style="2" bestFit="1" customWidth="1"/>
    <col min="3321" max="3321" width="12.140625" style="2" customWidth="1"/>
    <col min="3322" max="3322" width="16.7109375" style="2" customWidth="1"/>
    <col min="3323" max="3323" width="13.28515625" style="2" bestFit="1" customWidth="1"/>
    <col min="3324" max="3575" width="9.140625" style="2"/>
    <col min="3576" max="3576" width="22.7109375" style="2" bestFit="1" customWidth="1"/>
    <col min="3577" max="3577" width="12.140625" style="2" customWidth="1"/>
    <col min="3578" max="3578" width="16.7109375" style="2" customWidth="1"/>
    <col min="3579" max="3579" width="13.28515625" style="2" bestFit="1" customWidth="1"/>
    <col min="3580" max="3831" width="9.140625" style="2"/>
    <col min="3832" max="3832" width="22.7109375" style="2" bestFit="1" customWidth="1"/>
    <col min="3833" max="3833" width="12.140625" style="2" customWidth="1"/>
    <col min="3834" max="3834" width="16.7109375" style="2" customWidth="1"/>
    <col min="3835" max="3835" width="13.28515625" style="2" bestFit="1" customWidth="1"/>
    <col min="3836" max="4087" width="9.140625" style="2"/>
    <col min="4088" max="4088" width="22.7109375" style="2" bestFit="1" customWidth="1"/>
    <col min="4089" max="4089" width="12.140625" style="2" customWidth="1"/>
    <col min="4090" max="4090" width="16.7109375" style="2" customWidth="1"/>
    <col min="4091" max="4091" width="13.28515625" style="2" bestFit="1" customWidth="1"/>
    <col min="4092" max="4343" width="9.140625" style="2"/>
    <col min="4344" max="4344" width="22.7109375" style="2" bestFit="1" customWidth="1"/>
    <col min="4345" max="4345" width="12.140625" style="2" customWidth="1"/>
    <col min="4346" max="4346" width="16.7109375" style="2" customWidth="1"/>
    <col min="4347" max="4347" width="13.28515625" style="2" bestFit="1" customWidth="1"/>
    <col min="4348" max="4599" width="9.140625" style="2"/>
    <col min="4600" max="4600" width="22.7109375" style="2" bestFit="1" customWidth="1"/>
    <col min="4601" max="4601" width="12.140625" style="2" customWidth="1"/>
    <col min="4602" max="4602" width="16.7109375" style="2" customWidth="1"/>
    <col min="4603" max="4603" width="13.28515625" style="2" bestFit="1" customWidth="1"/>
    <col min="4604" max="4855" width="9.140625" style="2"/>
    <col min="4856" max="4856" width="22.7109375" style="2" bestFit="1" customWidth="1"/>
    <col min="4857" max="4857" width="12.140625" style="2" customWidth="1"/>
    <col min="4858" max="4858" width="16.7109375" style="2" customWidth="1"/>
    <col min="4859" max="4859" width="13.28515625" style="2" bestFit="1" customWidth="1"/>
    <col min="4860" max="5111" width="9.140625" style="2"/>
    <col min="5112" max="5112" width="22.7109375" style="2" bestFit="1" customWidth="1"/>
    <col min="5113" max="5113" width="12.140625" style="2" customWidth="1"/>
    <col min="5114" max="5114" width="16.7109375" style="2" customWidth="1"/>
    <col min="5115" max="5115" width="13.28515625" style="2" bestFit="1" customWidth="1"/>
    <col min="5116" max="5367" width="9.140625" style="2"/>
    <col min="5368" max="5368" width="22.7109375" style="2" bestFit="1" customWidth="1"/>
    <col min="5369" max="5369" width="12.140625" style="2" customWidth="1"/>
    <col min="5370" max="5370" width="16.7109375" style="2" customWidth="1"/>
    <col min="5371" max="5371" width="13.28515625" style="2" bestFit="1" customWidth="1"/>
    <col min="5372" max="5623" width="9.140625" style="2"/>
    <col min="5624" max="5624" width="22.7109375" style="2" bestFit="1" customWidth="1"/>
    <col min="5625" max="5625" width="12.140625" style="2" customWidth="1"/>
    <col min="5626" max="5626" width="16.7109375" style="2" customWidth="1"/>
    <col min="5627" max="5627" width="13.28515625" style="2" bestFit="1" customWidth="1"/>
    <col min="5628" max="5879" width="9.140625" style="2"/>
    <col min="5880" max="5880" width="22.7109375" style="2" bestFit="1" customWidth="1"/>
    <col min="5881" max="5881" width="12.140625" style="2" customWidth="1"/>
    <col min="5882" max="5882" width="16.7109375" style="2" customWidth="1"/>
    <col min="5883" max="5883" width="13.28515625" style="2" bestFit="1" customWidth="1"/>
    <col min="5884" max="6135" width="9.140625" style="2"/>
    <col min="6136" max="6136" width="22.7109375" style="2" bestFit="1" customWidth="1"/>
    <col min="6137" max="6137" width="12.140625" style="2" customWidth="1"/>
    <col min="6138" max="6138" width="16.7109375" style="2" customWidth="1"/>
    <col min="6139" max="6139" width="13.28515625" style="2" bestFit="1" customWidth="1"/>
    <col min="6140" max="6391" width="9.140625" style="2"/>
    <col min="6392" max="6392" width="22.7109375" style="2" bestFit="1" customWidth="1"/>
    <col min="6393" max="6393" width="12.140625" style="2" customWidth="1"/>
    <col min="6394" max="6394" width="16.7109375" style="2" customWidth="1"/>
    <col min="6395" max="6395" width="13.28515625" style="2" bestFit="1" customWidth="1"/>
    <col min="6396" max="6647" width="9.140625" style="2"/>
    <col min="6648" max="6648" width="22.7109375" style="2" bestFit="1" customWidth="1"/>
    <col min="6649" max="6649" width="12.140625" style="2" customWidth="1"/>
    <col min="6650" max="6650" width="16.7109375" style="2" customWidth="1"/>
    <col min="6651" max="6651" width="13.28515625" style="2" bestFit="1" customWidth="1"/>
    <col min="6652" max="6903" width="9.140625" style="2"/>
    <col min="6904" max="6904" width="22.7109375" style="2" bestFit="1" customWidth="1"/>
    <col min="6905" max="6905" width="12.140625" style="2" customWidth="1"/>
    <col min="6906" max="6906" width="16.7109375" style="2" customWidth="1"/>
    <col min="6907" max="6907" width="13.28515625" style="2" bestFit="1" customWidth="1"/>
    <col min="6908" max="7159" width="9.140625" style="2"/>
    <col min="7160" max="7160" width="22.7109375" style="2" bestFit="1" customWidth="1"/>
    <col min="7161" max="7161" width="12.140625" style="2" customWidth="1"/>
    <col min="7162" max="7162" width="16.7109375" style="2" customWidth="1"/>
    <col min="7163" max="7163" width="13.28515625" style="2" bestFit="1" customWidth="1"/>
    <col min="7164" max="7415" width="9.140625" style="2"/>
    <col min="7416" max="7416" width="22.7109375" style="2" bestFit="1" customWidth="1"/>
    <col min="7417" max="7417" width="12.140625" style="2" customWidth="1"/>
    <col min="7418" max="7418" width="16.7109375" style="2" customWidth="1"/>
    <col min="7419" max="7419" width="13.28515625" style="2" bestFit="1" customWidth="1"/>
    <col min="7420" max="7671" width="9.140625" style="2"/>
    <col min="7672" max="7672" width="22.7109375" style="2" bestFit="1" customWidth="1"/>
    <col min="7673" max="7673" width="12.140625" style="2" customWidth="1"/>
    <col min="7674" max="7674" width="16.7109375" style="2" customWidth="1"/>
    <col min="7675" max="7675" width="13.28515625" style="2" bestFit="1" customWidth="1"/>
    <col min="7676" max="7927" width="9.140625" style="2"/>
    <col min="7928" max="7928" width="22.7109375" style="2" bestFit="1" customWidth="1"/>
    <col min="7929" max="7929" width="12.140625" style="2" customWidth="1"/>
    <col min="7930" max="7930" width="16.7109375" style="2" customWidth="1"/>
    <col min="7931" max="7931" width="13.28515625" style="2" bestFit="1" customWidth="1"/>
    <col min="7932" max="8183" width="9.140625" style="2"/>
    <col min="8184" max="8184" width="22.7109375" style="2" bestFit="1" customWidth="1"/>
    <col min="8185" max="8185" width="12.140625" style="2" customWidth="1"/>
    <col min="8186" max="8186" width="16.7109375" style="2" customWidth="1"/>
    <col min="8187" max="8187" width="13.28515625" style="2" bestFit="1" customWidth="1"/>
    <col min="8188" max="8439" width="9.140625" style="2"/>
    <col min="8440" max="8440" width="22.7109375" style="2" bestFit="1" customWidth="1"/>
    <col min="8441" max="8441" width="12.140625" style="2" customWidth="1"/>
    <col min="8442" max="8442" width="16.7109375" style="2" customWidth="1"/>
    <col min="8443" max="8443" width="13.28515625" style="2" bestFit="1" customWidth="1"/>
    <col min="8444" max="8695" width="9.140625" style="2"/>
    <col min="8696" max="8696" width="22.7109375" style="2" bestFit="1" customWidth="1"/>
    <col min="8697" max="8697" width="12.140625" style="2" customWidth="1"/>
    <col min="8698" max="8698" width="16.7109375" style="2" customWidth="1"/>
    <col min="8699" max="8699" width="13.28515625" style="2" bestFit="1" customWidth="1"/>
    <col min="8700" max="8951" width="9.140625" style="2"/>
    <col min="8952" max="8952" width="22.7109375" style="2" bestFit="1" customWidth="1"/>
    <col min="8953" max="8953" width="12.140625" style="2" customWidth="1"/>
    <col min="8954" max="8954" width="16.7109375" style="2" customWidth="1"/>
    <col min="8955" max="8955" width="13.28515625" style="2" bestFit="1" customWidth="1"/>
    <col min="8956" max="9207" width="9.140625" style="2"/>
    <col min="9208" max="9208" width="22.7109375" style="2" bestFit="1" customWidth="1"/>
    <col min="9209" max="9209" width="12.140625" style="2" customWidth="1"/>
    <col min="9210" max="9210" width="16.7109375" style="2" customWidth="1"/>
    <col min="9211" max="9211" width="13.28515625" style="2" bestFit="1" customWidth="1"/>
    <col min="9212" max="9463" width="9.140625" style="2"/>
    <col min="9464" max="9464" width="22.7109375" style="2" bestFit="1" customWidth="1"/>
    <col min="9465" max="9465" width="12.140625" style="2" customWidth="1"/>
    <col min="9466" max="9466" width="16.7109375" style="2" customWidth="1"/>
    <col min="9467" max="9467" width="13.28515625" style="2" bestFit="1" customWidth="1"/>
    <col min="9468" max="9719" width="9.140625" style="2"/>
    <col min="9720" max="9720" width="22.7109375" style="2" bestFit="1" customWidth="1"/>
    <col min="9721" max="9721" width="12.140625" style="2" customWidth="1"/>
    <col min="9722" max="9722" width="16.7109375" style="2" customWidth="1"/>
    <col min="9723" max="9723" width="13.28515625" style="2" bestFit="1" customWidth="1"/>
    <col min="9724" max="9975" width="9.140625" style="2"/>
    <col min="9976" max="9976" width="22.7109375" style="2" bestFit="1" customWidth="1"/>
    <col min="9977" max="9977" width="12.140625" style="2" customWidth="1"/>
    <col min="9978" max="9978" width="16.7109375" style="2" customWidth="1"/>
    <col min="9979" max="9979" width="13.28515625" style="2" bestFit="1" customWidth="1"/>
    <col min="9980" max="10231" width="9.140625" style="2"/>
    <col min="10232" max="10232" width="22.7109375" style="2" bestFit="1" customWidth="1"/>
    <col min="10233" max="10233" width="12.140625" style="2" customWidth="1"/>
    <col min="10234" max="10234" width="16.7109375" style="2" customWidth="1"/>
    <col min="10235" max="10235" width="13.28515625" style="2" bestFit="1" customWidth="1"/>
    <col min="10236" max="10487" width="9.140625" style="2"/>
    <col min="10488" max="10488" width="22.7109375" style="2" bestFit="1" customWidth="1"/>
    <col min="10489" max="10489" width="12.140625" style="2" customWidth="1"/>
    <col min="10490" max="10490" width="16.7109375" style="2" customWidth="1"/>
    <col min="10491" max="10491" width="13.28515625" style="2" bestFit="1" customWidth="1"/>
    <col min="10492" max="10743" width="9.140625" style="2"/>
    <col min="10744" max="10744" width="22.7109375" style="2" bestFit="1" customWidth="1"/>
    <col min="10745" max="10745" width="12.140625" style="2" customWidth="1"/>
    <col min="10746" max="10746" width="16.7109375" style="2" customWidth="1"/>
    <col min="10747" max="10747" width="13.28515625" style="2" bestFit="1" customWidth="1"/>
    <col min="10748" max="10999" width="9.140625" style="2"/>
    <col min="11000" max="11000" width="22.7109375" style="2" bestFit="1" customWidth="1"/>
    <col min="11001" max="11001" width="12.140625" style="2" customWidth="1"/>
    <col min="11002" max="11002" width="16.7109375" style="2" customWidth="1"/>
    <col min="11003" max="11003" width="13.28515625" style="2" bestFit="1" customWidth="1"/>
    <col min="11004" max="11255" width="9.140625" style="2"/>
    <col min="11256" max="11256" width="22.7109375" style="2" bestFit="1" customWidth="1"/>
    <col min="11257" max="11257" width="12.140625" style="2" customWidth="1"/>
    <col min="11258" max="11258" width="16.7109375" style="2" customWidth="1"/>
    <col min="11259" max="11259" width="13.28515625" style="2" bestFit="1" customWidth="1"/>
    <col min="11260" max="11511" width="9.140625" style="2"/>
    <col min="11512" max="11512" width="22.7109375" style="2" bestFit="1" customWidth="1"/>
    <col min="11513" max="11513" width="12.140625" style="2" customWidth="1"/>
    <col min="11514" max="11514" width="16.7109375" style="2" customWidth="1"/>
    <col min="11515" max="11515" width="13.28515625" style="2" bestFit="1" customWidth="1"/>
    <col min="11516" max="11767" width="9.140625" style="2"/>
    <col min="11768" max="11768" width="22.7109375" style="2" bestFit="1" customWidth="1"/>
    <col min="11769" max="11769" width="12.140625" style="2" customWidth="1"/>
    <col min="11770" max="11770" width="16.7109375" style="2" customWidth="1"/>
    <col min="11771" max="11771" width="13.28515625" style="2" bestFit="1" customWidth="1"/>
    <col min="11772" max="12023" width="9.140625" style="2"/>
    <col min="12024" max="12024" width="22.7109375" style="2" bestFit="1" customWidth="1"/>
    <col min="12025" max="12025" width="12.140625" style="2" customWidth="1"/>
    <col min="12026" max="12026" width="16.7109375" style="2" customWidth="1"/>
    <col min="12027" max="12027" width="13.28515625" style="2" bestFit="1" customWidth="1"/>
    <col min="12028" max="12279" width="9.140625" style="2"/>
    <col min="12280" max="12280" width="22.7109375" style="2" bestFit="1" customWidth="1"/>
    <col min="12281" max="12281" width="12.140625" style="2" customWidth="1"/>
    <col min="12282" max="12282" width="16.7109375" style="2" customWidth="1"/>
    <col min="12283" max="12283" width="13.28515625" style="2" bestFit="1" customWidth="1"/>
    <col min="12284" max="12535" width="9.140625" style="2"/>
    <col min="12536" max="12536" width="22.7109375" style="2" bestFit="1" customWidth="1"/>
    <col min="12537" max="12537" width="12.140625" style="2" customWidth="1"/>
    <col min="12538" max="12538" width="16.7109375" style="2" customWidth="1"/>
    <col min="12539" max="12539" width="13.28515625" style="2" bestFit="1" customWidth="1"/>
    <col min="12540" max="12791" width="9.140625" style="2"/>
    <col min="12792" max="12792" width="22.7109375" style="2" bestFit="1" customWidth="1"/>
    <col min="12793" max="12793" width="12.140625" style="2" customWidth="1"/>
    <col min="12794" max="12794" width="16.7109375" style="2" customWidth="1"/>
    <col min="12795" max="12795" width="13.28515625" style="2" bestFit="1" customWidth="1"/>
    <col min="12796" max="13047" width="9.140625" style="2"/>
    <col min="13048" max="13048" width="22.7109375" style="2" bestFit="1" customWidth="1"/>
    <col min="13049" max="13049" width="12.140625" style="2" customWidth="1"/>
    <col min="13050" max="13050" width="16.7109375" style="2" customWidth="1"/>
    <col min="13051" max="13051" width="13.28515625" style="2" bestFit="1" customWidth="1"/>
    <col min="13052" max="13303" width="9.140625" style="2"/>
    <col min="13304" max="13304" width="22.7109375" style="2" bestFit="1" customWidth="1"/>
    <col min="13305" max="13305" width="12.140625" style="2" customWidth="1"/>
    <col min="13306" max="13306" width="16.7109375" style="2" customWidth="1"/>
    <col min="13307" max="13307" width="13.28515625" style="2" bestFit="1" customWidth="1"/>
    <col min="13308" max="13559" width="9.140625" style="2"/>
    <col min="13560" max="13560" width="22.7109375" style="2" bestFit="1" customWidth="1"/>
    <col min="13561" max="13561" width="12.140625" style="2" customWidth="1"/>
    <col min="13562" max="13562" width="16.7109375" style="2" customWidth="1"/>
    <col min="13563" max="13563" width="13.28515625" style="2" bestFit="1" customWidth="1"/>
    <col min="13564" max="13815" width="9.140625" style="2"/>
    <col min="13816" max="13816" width="22.7109375" style="2" bestFit="1" customWidth="1"/>
    <col min="13817" max="13817" width="12.140625" style="2" customWidth="1"/>
    <col min="13818" max="13818" width="16.7109375" style="2" customWidth="1"/>
    <col min="13819" max="13819" width="13.28515625" style="2" bestFit="1" customWidth="1"/>
    <col min="13820" max="14071" width="9.140625" style="2"/>
    <col min="14072" max="14072" width="22.7109375" style="2" bestFit="1" customWidth="1"/>
    <col min="14073" max="14073" width="12.140625" style="2" customWidth="1"/>
    <col min="14074" max="14074" width="16.7109375" style="2" customWidth="1"/>
    <col min="14075" max="14075" width="13.28515625" style="2" bestFit="1" customWidth="1"/>
    <col min="14076" max="14327" width="9.140625" style="2"/>
    <col min="14328" max="14328" width="22.7109375" style="2" bestFit="1" customWidth="1"/>
    <col min="14329" max="14329" width="12.140625" style="2" customWidth="1"/>
    <col min="14330" max="14330" width="16.7109375" style="2" customWidth="1"/>
    <col min="14331" max="14331" width="13.28515625" style="2" bestFit="1" customWidth="1"/>
    <col min="14332" max="14583" width="9.140625" style="2"/>
    <col min="14584" max="14584" width="22.7109375" style="2" bestFit="1" customWidth="1"/>
    <col min="14585" max="14585" width="12.140625" style="2" customWidth="1"/>
    <col min="14586" max="14586" width="16.7109375" style="2" customWidth="1"/>
    <col min="14587" max="14587" width="13.28515625" style="2" bestFit="1" customWidth="1"/>
    <col min="14588" max="14839" width="9.140625" style="2"/>
    <col min="14840" max="14840" width="22.7109375" style="2" bestFit="1" customWidth="1"/>
    <col min="14841" max="14841" width="12.140625" style="2" customWidth="1"/>
    <col min="14842" max="14842" width="16.7109375" style="2" customWidth="1"/>
    <col min="14843" max="14843" width="13.28515625" style="2" bestFit="1" customWidth="1"/>
    <col min="14844" max="15095" width="9.140625" style="2"/>
    <col min="15096" max="15096" width="22.7109375" style="2" bestFit="1" customWidth="1"/>
    <col min="15097" max="15097" width="12.140625" style="2" customWidth="1"/>
    <col min="15098" max="15098" width="16.7109375" style="2" customWidth="1"/>
    <col min="15099" max="15099" width="13.28515625" style="2" bestFit="1" customWidth="1"/>
    <col min="15100" max="15351" width="9.140625" style="2"/>
    <col min="15352" max="15352" width="22.7109375" style="2" bestFit="1" customWidth="1"/>
    <col min="15353" max="15353" width="12.140625" style="2" customWidth="1"/>
    <col min="15354" max="15354" width="16.7109375" style="2" customWidth="1"/>
    <col min="15355" max="15355" width="13.28515625" style="2" bestFit="1" customWidth="1"/>
    <col min="15356" max="15607" width="9.140625" style="2"/>
    <col min="15608" max="15608" width="22.7109375" style="2" bestFit="1" customWidth="1"/>
    <col min="15609" max="15609" width="12.140625" style="2" customWidth="1"/>
    <col min="15610" max="15610" width="16.7109375" style="2" customWidth="1"/>
    <col min="15611" max="15611" width="13.28515625" style="2" bestFit="1" customWidth="1"/>
    <col min="15612" max="15863" width="9.140625" style="2"/>
    <col min="15864" max="15864" width="22.7109375" style="2" bestFit="1" customWidth="1"/>
    <col min="15865" max="15865" width="12.140625" style="2" customWidth="1"/>
    <col min="15866" max="15866" width="16.7109375" style="2" customWidth="1"/>
    <col min="15867" max="15867" width="13.28515625" style="2" bestFit="1" customWidth="1"/>
    <col min="15868" max="16119" width="9.140625" style="2"/>
    <col min="16120" max="16120" width="22.7109375" style="2" bestFit="1" customWidth="1"/>
    <col min="16121" max="16121" width="12.140625" style="2" customWidth="1"/>
    <col min="16122" max="16122" width="16.7109375" style="2" customWidth="1"/>
    <col min="16123" max="16123" width="13.28515625" style="2" bestFit="1" customWidth="1"/>
    <col min="16124" max="16384" width="9.140625" style="2"/>
  </cols>
  <sheetData>
    <row r="1" spans="1:19" x14ac:dyDescent="0.2">
      <c r="A1" s="22" t="s">
        <v>73</v>
      </c>
      <c r="B1" s="23" t="s">
        <v>75</v>
      </c>
      <c r="C1" s="25"/>
      <c r="D1" s="25"/>
      <c r="F1" s="41" t="s">
        <v>73</v>
      </c>
      <c r="G1" s="42" t="s">
        <v>75</v>
      </c>
      <c r="K1" s="169" t="s">
        <v>76</v>
      </c>
      <c r="L1" s="169"/>
      <c r="M1" s="44" t="s">
        <v>74</v>
      </c>
      <c r="N1" s="1"/>
    </row>
    <row r="2" spans="1:19" x14ac:dyDescent="0.2">
      <c r="A2" s="25" t="s">
        <v>87</v>
      </c>
      <c r="B2" s="26">
        <f>'Septiembre 2021'!B2</f>
        <v>2021</v>
      </c>
      <c r="C2" s="25"/>
      <c r="D2" s="25"/>
      <c r="F2" s="44" t="str">
        <f>A2</f>
        <v>MES: OCTUBRE</v>
      </c>
      <c r="G2" s="45">
        <f>'Septiembre 2021'!G2</f>
        <v>2020</v>
      </c>
      <c r="K2" s="1" t="str">
        <f>A2</f>
        <v>MES: OCTUBRE</v>
      </c>
      <c r="L2" s="3"/>
      <c r="M2" s="1" t="str">
        <f>'Septiembre 2021'!M2</f>
        <v>2021/2020</v>
      </c>
      <c r="N2" s="1"/>
    </row>
    <row r="3" spans="1:19" ht="15.75" thickBot="1" x14ac:dyDescent="0.35">
      <c r="A3" s="81"/>
      <c r="K3" s="17"/>
    </row>
    <row r="4" spans="1:19" ht="13.5" thickBot="1" x14ac:dyDescent="0.25">
      <c r="A4" s="27"/>
      <c r="B4" s="95" t="s">
        <v>72</v>
      </c>
      <c r="C4" s="82" t="s">
        <v>0</v>
      </c>
      <c r="D4" s="83" t="s">
        <v>3</v>
      </c>
      <c r="F4" s="46"/>
      <c r="G4" s="96" t="s">
        <v>72</v>
      </c>
      <c r="H4" s="47" t="s">
        <v>0</v>
      </c>
      <c r="I4" s="48" t="s">
        <v>3</v>
      </c>
      <c r="K4" s="4"/>
      <c r="L4" s="97" t="s">
        <v>2</v>
      </c>
      <c r="M4" s="18" t="s">
        <v>0</v>
      </c>
      <c r="N4" s="19" t="s">
        <v>3</v>
      </c>
    </row>
    <row r="5" spans="1:19" ht="13.5" thickBot="1" x14ac:dyDescent="0.25">
      <c r="A5" s="27"/>
      <c r="B5" s="27"/>
      <c r="C5" s="28"/>
      <c r="D5" s="27"/>
      <c r="F5" s="46"/>
      <c r="G5" s="46"/>
      <c r="H5" s="49"/>
      <c r="I5" s="46"/>
      <c r="K5" s="4"/>
      <c r="L5" s="5"/>
      <c r="M5" s="5"/>
      <c r="N5" s="4"/>
    </row>
    <row r="6" spans="1:19" ht="13.5" thickBot="1" x14ac:dyDescent="0.25">
      <c r="A6" s="84" t="s">
        <v>1</v>
      </c>
      <c r="B6" s="85"/>
      <c r="C6" s="85"/>
      <c r="D6" s="85"/>
      <c r="E6" s="20"/>
      <c r="F6" s="50" t="s">
        <v>1</v>
      </c>
      <c r="G6" s="51"/>
      <c r="H6" s="51"/>
      <c r="I6" s="51"/>
      <c r="K6" s="98" t="s">
        <v>1</v>
      </c>
      <c r="L6" s="99"/>
      <c r="M6" s="99"/>
      <c r="N6" s="99"/>
      <c r="P6" s="6"/>
      <c r="Q6" s="6"/>
      <c r="R6" s="6"/>
      <c r="S6" s="6"/>
    </row>
    <row r="7" spans="1:19" ht="12" customHeight="1" thickBot="1" x14ac:dyDescent="0.25">
      <c r="B7" s="111"/>
      <c r="C7" s="111"/>
      <c r="D7" s="111"/>
      <c r="E7" s="20"/>
      <c r="F7" s="52"/>
      <c r="G7" s="121"/>
      <c r="H7" s="121"/>
      <c r="I7" s="121"/>
      <c r="L7" s="100"/>
      <c r="M7" s="100"/>
      <c r="N7" s="100"/>
    </row>
    <row r="8" spans="1:19" ht="13.5" thickBot="1" x14ac:dyDescent="0.25">
      <c r="A8" s="86" t="s">
        <v>4</v>
      </c>
      <c r="B8" s="87"/>
      <c r="C8" s="87"/>
      <c r="D8" s="87"/>
      <c r="E8" s="20"/>
      <c r="F8" s="54" t="s">
        <v>4</v>
      </c>
      <c r="G8" s="51"/>
      <c r="H8" s="51"/>
      <c r="I8" s="55"/>
      <c r="K8" s="101" t="s">
        <v>4</v>
      </c>
      <c r="L8" s="99"/>
      <c r="M8" s="99"/>
      <c r="N8" s="99"/>
      <c r="P8" s="6"/>
      <c r="Q8" s="6"/>
      <c r="R8" s="6"/>
      <c r="S8" s="6"/>
    </row>
    <row r="9" spans="1:19" ht="13.5" thickBot="1" x14ac:dyDescent="0.25">
      <c r="A9" s="29" t="s">
        <v>5</v>
      </c>
      <c r="B9" s="30"/>
      <c r="C9" s="30"/>
      <c r="D9" s="31"/>
      <c r="E9" s="21"/>
      <c r="F9" s="56" t="s">
        <v>5</v>
      </c>
      <c r="G9" s="57"/>
      <c r="H9" s="57"/>
      <c r="I9" s="58"/>
      <c r="K9" s="7" t="s">
        <v>5</v>
      </c>
      <c r="L9" s="102"/>
      <c r="M9" s="102"/>
      <c r="N9" s="102"/>
    </row>
    <row r="10" spans="1:19" ht="13.5" thickBot="1" x14ac:dyDescent="0.25">
      <c r="A10" s="32" t="s">
        <v>6</v>
      </c>
      <c r="B10" s="30"/>
      <c r="C10" s="30"/>
      <c r="D10" s="31"/>
      <c r="E10" s="20"/>
      <c r="F10" s="59" t="s">
        <v>6</v>
      </c>
      <c r="G10" s="79"/>
      <c r="H10" s="79"/>
      <c r="I10" s="80"/>
      <c r="K10" s="8" t="s">
        <v>6</v>
      </c>
      <c r="L10" s="113"/>
      <c r="M10" s="113"/>
      <c r="N10" s="115"/>
    </row>
    <row r="11" spans="1:19" ht="13.5" thickBot="1" x14ac:dyDescent="0.25">
      <c r="A11" s="32" t="s">
        <v>7</v>
      </c>
      <c r="B11" s="30"/>
      <c r="C11" s="30"/>
      <c r="D11" s="31"/>
      <c r="E11" s="20"/>
      <c r="F11" s="59" t="s">
        <v>7</v>
      </c>
      <c r="G11" s="79"/>
      <c r="H11" s="79"/>
      <c r="I11" s="80"/>
      <c r="K11" s="8" t="s">
        <v>7</v>
      </c>
      <c r="L11" s="113"/>
      <c r="M11" s="113"/>
      <c r="N11" s="115"/>
    </row>
    <row r="12" spans="1:19" ht="13.5" thickBot="1" x14ac:dyDescent="0.25">
      <c r="A12" s="32" t="s">
        <v>8</v>
      </c>
      <c r="B12" s="30"/>
      <c r="C12" s="30"/>
      <c r="D12" s="31"/>
      <c r="E12" s="20"/>
      <c r="F12" s="59" t="s">
        <v>8</v>
      </c>
      <c r="G12" s="79"/>
      <c r="H12" s="79"/>
      <c r="I12" s="80"/>
      <c r="K12" s="8" t="s">
        <v>8</v>
      </c>
      <c r="L12" s="113"/>
      <c r="M12" s="113"/>
      <c r="N12" s="115"/>
    </row>
    <row r="13" spans="1:19" ht="13.5" thickBot="1" x14ac:dyDescent="0.25">
      <c r="A13" s="32" t="s">
        <v>9</v>
      </c>
      <c r="B13" s="30"/>
      <c r="C13" s="30"/>
      <c r="D13" s="31"/>
      <c r="E13" s="20"/>
      <c r="F13" s="59" t="s">
        <v>9</v>
      </c>
      <c r="G13" s="79"/>
      <c r="H13" s="79"/>
      <c r="I13" s="80"/>
      <c r="K13" s="8" t="s">
        <v>9</v>
      </c>
      <c r="L13" s="113"/>
      <c r="M13" s="113"/>
      <c r="N13" s="115"/>
    </row>
    <row r="14" spans="1:19" ht="13.5" thickBot="1" x14ac:dyDescent="0.25">
      <c r="A14" s="32" t="s">
        <v>10</v>
      </c>
      <c r="B14" s="30"/>
      <c r="C14" s="30"/>
      <c r="D14" s="31"/>
      <c r="E14" s="20"/>
      <c r="F14" s="59" t="s">
        <v>10</v>
      </c>
      <c r="G14" s="79"/>
      <c r="H14" s="79"/>
      <c r="I14" s="80"/>
      <c r="K14" s="8" t="s">
        <v>10</v>
      </c>
      <c r="L14" s="113"/>
      <c r="M14" s="113"/>
      <c r="N14" s="115"/>
    </row>
    <row r="15" spans="1:19" ht="13.5" thickBot="1" x14ac:dyDescent="0.25">
      <c r="A15" s="32" t="s">
        <v>11</v>
      </c>
      <c r="B15" s="30"/>
      <c r="C15" s="30"/>
      <c r="D15" s="31"/>
      <c r="E15" s="20"/>
      <c r="F15" s="59" t="s">
        <v>11</v>
      </c>
      <c r="G15" s="79"/>
      <c r="H15" s="79"/>
      <c r="I15" s="80"/>
      <c r="K15" s="8" t="s">
        <v>11</v>
      </c>
      <c r="L15" s="113"/>
      <c r="M15" s="113"/>
      <c r="N15" s="115"/>
    </row>
    <row r="16" spans="1:19" ht="13.5" thickBot="1" x14ac:dyDescent="0.25">
      <c r="A16" s="33" t="s">
        <v>12</v>
      </c>
      <c r="B16" s="34"/>
      <c r="C16" s="34"/>
      <c r="D16" s="35"/>
      <c r="E16" s="20"/>
      <c r="F16" s="60" t="s">
        <v>12</v>
      </c>
      <c r="G16" s="109"/>
      <c r="H16" s="109"/>
      <c r="I16" s="110"/>
      <c r="K16" s="9" t="s">
        <v>12</v>
      </c>
      <c r="L16" s="116"/>
      <c r="M16" s="116"/>
      <c r="N16" s="117"/>
    </row>
    <row r="17" spans="1:19" ht="13.5" thickBot="1" x14ac:dyDescent="0.25">
      <c r="B17" s="36"/>
      <c r="C17" s="36"/>
      <c r="D17" s="36"/>
      <c r="E17" s="20"/>
      <c r="F17" s="63"/>
      <c r="G17" s="64"/>
      <c r="H17" s="64"/>
      <c r="I17" s="64"/>
      <c r="L17" s="106"/>
      <c r="M17" s="106"/>
      <c r="N17" s="106"/>
    </row>
    <row r="18" spans="1:19" ht="13.5" thickBot="1" x14ac:dyDescent="0.25">
      <c r="A18" s="88" t="s">
        <v>13</v>
      </c>
      <c r="B18" s="89"/>
      <c r="C18" s="89"/>
      <c r="D18" s="89"/>
      <c r="E18" s="20"/>
      <c r="F18" s="65" t="s">
        <v>13</v>
      </c>
      <c r="G18" s="66"/>
      <c r="H18" s="66"/>
      <c r="I18" s="67"/>
      <c r="K18" s="107" t="s">
        <v>13</v>
      </c>
      <c r="L18" s="108"/>
      <c r="M18" s="108"/>
      <c r="N18" s="120"/>
    </row>
    <row r="19" spans="1:19" ht="13.5" thickBot="1" x14ac:dyDescent="0.25">
      <c r="A19" s="38" t="s">
        <v>14</v>
      </c>
      <c r="B19" s="30"/>
      <c r="C19" s="30"/>
      <c r="D19" s="31"/>
      <c r="E19" s="20"/>
      <c r="F19" s="68" t="s">
        <v>14</v>
      </c>
      <c r="G19" s="30"/>
      <c r="H19" s="30"/>
      <c r="I19" s="31"/>
      <c r="K19" s="10" t="s">
        <v>14</v>
      </c>
      <c r="L19" s="148"/>
      <c r="M19" s="148"/>
      <c r="N19" s="149"/>
    </row>
    <row r="20" spans="1:19" ht="13.5" thickBot="1" x14ac:dyDescent="0.25">
      <c r="A20" s="39" t="s">
        <v>15</v>
      </c>
      <c r="B20" s="30"/>
      <c r="C20" s="30"/>
      <c r="D20" s="31"/>
      <c r="E20" s="20"/>
      <c r="F20" s="68" t="s">
        <v>15</v>
      </c>
      <c r="G20" s="30"/>
      <c r="H20" s="30"/>
      <c r="I20" s="31"/>
      <c r="K20" s="11" t="s">
        <v>15</v>
      </c>
      <c r="L20" s="148"/>
      <c r="M20" s="148"/>
      <c r="N20" s="149"/>
    </row>
    <row r="21" spans="1:19" ht="13.5" thickBot="1" x14ac:dyDescent="0.25">
      <c r="A21" s="40" t="s">
        <v>16</v>
      </c>
      <c r="B21" s="34"/>
      <c r="C21" s="34"/>
      <c r="D21" s="35"/>
      <c r="E21" s="20"/>
      <c r="F21" s="69" t="s">
        <v>16</v>
      </c>
      <c r="G21" s="34"/>
      <c r="H21" s="34"/>
      <c r="I21" s="35"/>
      <c r="K21" s="12" t="s">
        <v>16</v>
      </c>
      <c r="L21" s="150"/>
      <c r="M21" s="150"/>
      <c r="N21" s="151"/>
    </row>
    <row r="22" spans="1:19" ht="13.5" thickBot="1" x14ac:dyDescent="0.25">
      <c r="B22" s="37"/>
      <c r="C22" s="37"/>
      <c r="D22" s="37"/>
      <c r="E22" s="20"/>
      <c r="F22" s="63"/>
      <c r="G22" s="70"/>
      <c r="H22" s="70"/>
      <c r="I22" s="70"/>
      <c r="L22" s="100"/>
      <c r="M22" s="100"/>
      <c r="N22" s="100"/>
    </row>
    <row r="23" spans="1:19" ht="13.5" thickBot="1" x14ac:dyDescent="0.25">
      <c r="A23" s="90" t="s">
        <v>17</v>
      </c>
      <c r="B23" s="85"/>
      <c r="C23" s="85"/>
      <c r="D23" s="85"/>
      <c r="E23" s="20"/>
      <c r="F23" s="54" t="s">
        <v>17</v>
      </c>
      <c r="G23" s="51"/>
      <c r="H23" s="51"/>
      <c r="I23" s="55"/>
      <c r="K23" s="101" t="s">
        <v>17</v>
      </c>
      <c r="L23" s="99"/>
      <c r="M23" s="99"/>
      <c r="N23" s="99"/>
      <c r="P23" s="6"/>
      <c r="Q23" s="6"/>
      <c r="R23" s="6"/>
      <c r="S23" s="6"/>
    </row>
    <row r="24" spans="1:19" ht="13.5" thickBot="1" x14ac:dyDescent="0.25">
      <c r="A24" s="91" t="s">
        <v>18</v>
      </c>
      <c r="B24" s="34"/>
      <c r="C24" s="34"/>
      <c r="D24" s="35"/>
      <c r="E24" s="20"/>
      <c r="F24" s="71" t="s">
        <v>18</v>
      </c>
      <c r="G24" s="61"/>
      <c r="H24" s="61"/>
      <c r="I24" s="62"/>
      <c r="K24" s="13" t="s">
        <v>18</v>
      </c>
      <c r="L24" s="104"/>
      <c r="M24" s="104"/>
      <c r="N24" s="105"/>
    </row>
    <row r="25" spans="1:19" ht="13.5" thickBot="1" x14ac:dyDescent="0.25">
      <c r="B25" s="37"/>
      <c r="C25" s="37"/>
      <c r="D25" s="37"/>
      <c r="E25" s="20"/>
      <c r="F25" s="63"/>
      <c r="G25" s="70"/>
      <c r="H25" s="70"/>
      <c r="I25" s="70"/>
      <c r="L25" s="100"/>
      <c r="M25" s="100"/>
      <c r="N25" s="100"/>
    </row>
    <row r="26" spans="1:19" ht="13.5" thickBot="1" x14ac:dyDescent="0.25">
      <c r="A26" s="84" t="s">
        <v>19</v>
      </c>
      <c r="B26" s="85"/>
      <c r="C26" s="85"/>
      <c r="D26" s="85"/>
      <c r="E26" s="20"/>
      <c r="F26" s="50" t="s">
        <v>19</v>
      </c>
      <c r="G26" s="51"/>
      <c r="H26" s="51"/>
      <c r="I26" s="55"/>
      <c r="K26" s="98" t="s">
        <v>19</v>
      </c>
      <c r="L26" s="99"/>
      <c r="M26" s="99"/>
      <c r="N26" s="99"/>
      <c r="P26" s="6"/>
      <c r="Q26" s="6"/>
      <c r="R26" s="6"/>
      <c r="S26" s="6"/>
    </row>
    <row r="27" spans="1:19" ht="13.5" thickBot="1" x14ac:dyDescent="0.25">
      <c r="A27" s="92" t="s">
        <v>20</v>
      </c>
      <c r="B27" s="34"/>
      <c r="C27" s="34"/>
      <c r="D27" s="35"/>
      <c r="E27" s="20"/>
      <c r="F27" s="72" t="s">
        <v>20</v>
      </c>
      <c r="G27" s="61"/>
      <c r="H27" s="61"/>
      <c r="I27" s="62"/>
      <c r="K27" s="14" t="s">
        <v>20</v>
      </c>
      <c r="L27" s="104"/>
      <c r="M27" s="104"/>
      <c r="N27" s="105"/>
    </row>
    <row r="28" spans="1:19" ht="13.5" thickBot="1" x14ac:dyDescent="0.25">
      <c r="B28" s="111"/>
      <c r="C28" s="111"/>
      <c r="D28" s="111"/>
      <c r="E28" s="20"/>
      <c r="F28" s="63"/>
      <c r="G28" s="122"/>
      <c r="H28" s="122"/>
      <c r="I28" s="122"/>
      <c r="L28" s="100"/>
      <c r="M28" s="100"/>
      <c r="N28" s="100"/>
    </row>
    <row r="29" spans="1:19" ht="13.5" thickBot="1" x14ac:dyDescent="0.25">
      <c r="A29" s="84" t="s">
        <v>21</v>
      </c>
      <c r="B29" s="85"/>
      <c r="C29" s="85"/>
      <c r="D29" s="85"/>
      <c r="E29" s="20"/>
      <c r="F29" s="50" t="s">
        <v>21</v>
      </c>
      <c r="G29" s="51"/>
      <c r="H29" s="51"/>
      <c r="I29" s="55"/>
      <c r="K29" s="98" t="s">
        <v>21</v>
      </c>
      <c r="L29" s="99"/>
      <c r="M29" s="99"/>
      <c r="N29" s="99"/>
      <c r="P29" s="6"/>
      <c r="Q29" s="6"/>
      <c r="R29" s="6"/>
      <c r="S29" s="6"/>
    </row>
    <row r="30" spans="1:19" ht="13.5" thickBot="1" x14ac:dyDescent="0.25">
      <c r="A30" s="93" t="s">
        <v>22</v>
      </c>
      <c r="B30" s="30"/>
      <c r="C30" s="30"/>
      <c r="D30" s="31"/>
      <c r="E30" s="20"/>
      <c r="F30" s="73" t="s">
        <v>22</v>
      </c>
      <c r="G30" s="57"/>
      <c r="H30" s="57"/>
      <c r="I30" s="58"/>
      <c r="K30" s="15" t="s">
        <v>22</v>
      </c>
      <c r="L30" s="102"/>
      <c r="M30" s="102"/>
      <c r="N30" s="103"/>
    </row>
    <row r="31" spans="1:19" ht="13.5" thickBot="1" x14ac:dyDescent="0.25">
      <c r="A31" s="94" t="s">
        <v>23</v>
      </c>
      <c r="B31" s="34"/>
      <c r="C31" s="34"/>
      <c r="D31" s="35"/>
      <c r="E31" s="20"/>
      <c r="F31" s="73" t="s">
        <v>23</v>
      </c>
      <c r="G31" s="74"/>
      <c r="H31" s="74"/>
      <c r="I31" s="75"/>
      <c r="K31" s="16" t="s">
        <v>23</v>
      </c>
      <c r="L31" s="104"/>
      <c r="M31" s="104"/>
      <c r="N31" s="105"/>
    </row>
    <row r="32" spans="1:19" ht="13.5" thickBot="1" x14ac:dyDescent="0.25">
      <c r="B32" s="37"/>
      <c r="C32" s="37"/>
      <c r="D32" s="37"/>
      <c r="E32" s="20"/>
      <c r="F32" s="63"/>
      <c r="G32" s="70"/>
      <c r="H32" s="70"/>
      <c r="I32" s="70"/>
      <c r="L32" s="100"/>
      <c r="M32" s="100"/>
      <c r="N32" s="100"/>
    </row>
    <row r="33" spans="1:19" ht="13.5" thickBot="1" x14ac:dyDescent="0.25">
      <c r="A33" s="90" t="s">
        <v>24</v>
      </c>
      <c r="B33" s="85"/>
      <c r="C33" s="85"/>
      <c r="D33" s="85"/>
      <c r="E33" s="20"/>
      <c r="F33" s="54" t="s">
        <v>24</v>
      </c>
      <c r="G33" s="51"/>
      <c r="H33" s="51"/>
      <c r="I33" s="55"/>
      <c r="K33" s="101" t="s">
        <v>24</v>
      </c>
      <c r="L33" s="99"/>
      <c r="M33" s="99"/>
      <c r="N33" s="99"/>
      <c r="P33" s="6"/>
      <c r="Q33" s="6"/>
      <c r="R33" s="6"/>
      <c r="S33" s="6"/>
    </row>
    <row r="34" spans="1:19" ht="13.5" thickBot="1" x14ac:dyDescent="0.25">
      <c r="A34" s="91" t="s">
        <v>25</v>
      </c>
      <c r="B34" s="34"/>
      <c r="C34" s="34"/>
      <c r="D34" s="35"/>
      <c r="E34" s="20"/>
      <c r="F34" s="71" t="s">
        <v>25</v>
      </c>
      <c r="G34" s="61"/>
      <c r="H34" s="61"/>
      <c r="I34" s="62"/>
      <c r="K34" s="13" t="s">
        <v>25</v>
      </c>
      <c r="L34" s="104"/>
      <c r="M34" s="104"/>
      <c r="N34" s="105"/>
    </row>
    <row r="35" spans="1:19" ht="13.5" thickBot="1" x14ac:dyDescent="0.25">
      <c r="B35" s="111"/>
      <c r="C35" s="111"/>
      <c r="D35" s="111"/>
      <c r="E35" s="20"/>
      <c r="F35" s="63"/>
      <c r="G35" s="122"/>
      <c r="H35" s="122"/>
      <c r="I35" s="122"/>
      <c r="L35" s="100"/>
      <c r="M35" s="100"/>
      <c r="N35" s="100"/>
    </row>
    <row r="36" spans="1:19" ht="13.5" thickBot="1" x14ac:dyDescent="0.25">
      <c r="A36" s="84" t="s">
        <v>26</v>
      </c>
      <c r="B36" s="85"/>
      <c r="C36" s="85"/>
      <c r="D36" s="85"/>
      <c r="E36" s="20"/>
      <c r="F36" s="50" t="s">
        <v>26</v>
      </c>
      <c r="G36" s="51"/>
      <c r="H36" s="51"/>
      <c r="I36" s="55"/>
      <c r="K36" s="98" t="s">
        <v>26</v>
      </c>
      <c r="L36" s="99"/>
      <c r="M36" s="99"/>
      <c r="N36" s="114"/>
    </row>
    <row r="37" spans="1:19" ht="13.5" thickBot="1" x14ac:dyDescent="0.25">
      <c r="A37" s="38" t="s">
        <v>27</v>
      </c>
      <c r="B37" s="30"/>
      <c r="C37" s="30"/>
      <c r="D37" s="30"/>
      <c r="E37" s="20"/>
      <c r="F37" s="73" t="s">
        <v>27</v>
      </c>
      <c r="G37" s="79"/>
      <c r="H37" s="79"/>
      <c r="I37" s="80"/>
      <c r="K37" s="10" t="s">
        <v>27</v>
      </c>
      <c r="L37" s="102"/>
      <c r="M37" s="102"/>
      <c r="N37" s="103"/>
    </row>
    <row r="38" spans="1:19" ht="13.5" thickBot="1" x14ac:dyDescent="0.25">
      <c r="A38" s="39" t="s">
        <v>28</v>
      </c>
      <c r="B38" s="30"/>
      <c r="C38" s="30"/>
      <c r="D38" s="30"/>
      <c r="E38" s="20"/>
      <c r="F38" s="68" t="s">
        <v>28</v>
      </c>
      <c r="G38" s="79"/>
      <c r="H38" s="79"/>
      <c r="I38" s="80"/>
      <c r="K38" s="11" t="s">
        <v>28</v>
      </c>
      <c r="L38" s="113"/>
      <c r="M38" s="113"/>
      <c r="N38" s="115"/>
    </row>
    <row r="39" spans="1:19" ht="13.5" thickBot="1" x14ac:dyDescent="0.25">
      <c r="A39" s="39" t="s">
        <v>29</v>
      </c>
      <c r="B39" s="30"/>
      <c r="C39" s="30"/>
      <c r="D39" s="30"/>
      <c r="E39" s="20"/>
      <c r="F39" s="68" t="s">
        <v>29</v>
      </c>
      <c r="G39" s="79"/>
      <c r="H39" s="79"/>
      <c r="I39" s="80"/>
      <c r="K39" s="11" t="s">
        <v>29</v>
      </c>
      <c r="L39" s="113"/>
      <c r="M39" s="113"/>
      <c r="N39" s="115"/>
    </row>
    <row r="40" spans="1:19" ht="13.5" thickBot="1" x14ac:dyDescent="0.25">
      <c r="A40" s="39" t="s">
        <v>30</v>
      </c>
      <c r="B40" s="30"/>
      <c r="C40" s="30"/>
      <c r="D40" s="30"/>
      <c r="E40" s="20"/>
      <c r="F40" s="68" t="s">
        <v>30</v>
      </c>
      <c r="G40" s="79"/>
      <c r="H40" s="79"/>
      <c r="I40" s="80"/>
      <c r="K40" s="11" t="s">
        <v>30</v>
      </c>
      <c r="L40" s="113"/>
      <c r="M40" s="113"/>
      <c r="N40" s="115"/>
    </row>
    <row r="41" spans="1:19" ht="13.5" thickBot="1" x14ac:dyDescent="0.25">
      <c r="A41" s="40" t="s">
        <v>31</v>
      </c>
      <c r="B41" s="34"/>
      <c r="C41" s="34"/>
      <c r="D41" s="35"/>
      <c r="E41" s="20"/>
      <c r="F41" s="69" t="s">
        <v>31</v>
      </c>
      <c r="G41" s="79"/>
      <c r="H41" s="79"/>
      <c r="I41" s="80"/>
      <c r="K41" s="12" t="s">
        <v>31</v>
      </c>
      <c r="L41" s="118"/>
      <c r="M41" s="118"/>
      <c r="N41" s="119"/>
    </row>
    <row r="42" spans="1:19" ht="13.5" thickBot="1" x14ac:dyDescent="0.25">
      <c r="B42" s="37"/>
      <c r="C42" s="37"/>
      <c r="D42" s="37"/>
      <c r="E42" s="20"/>
      <c r="F42" s="63"/>
      <c r="G42" s="70"/>
      <c r="H42" s="70"/>
      <c r="I42" s="70"/>
      <c r="L42" s="100"/>
      <c r="M42" s="100"/>
      <c r="N42" s="100"/>
    </row>
    <row r="43" spans="1:19" ht="13.5" thickBot="1" x14ac:dyDescent="0.25">
      <c r="A43" s="84" t="s">
        <v>32</v>
      </c>
      <c r="B43" s="85"/>
      <c r="C43" s="85"/>
      <c r="D43" s="85"/>
      <c r="E43" s="20"/>
      <c r="F43" s="50" t="s">
        <v>32</v>
      </c>
      <c r="G43" s="51"/>
      <c r="H43" s="51"/>
      <c r="I43" s="55"/>
      <c r="K43" s="98" t="s">
        <v>32</v>
      </c>
      <c r="L43" s="99"/>
      <c r="M43" s="99"/>
      <c r="N43" s="99"/>
    </row>
    <row r="44" spans="1:19" ht="13.5" thickBot="1" x14ac:dyDescent="0.25">
      <c r="A44" s="38" t="s">
        <v>33</v>
      </c>
      <c r="B44" s="30"/>
      <c r="C44" s="30"/>
      <c r="D44" s="31"/>
      <c r="E44" s="20"/>
      <c r="F44" s="76" t="s">
        <v>33</v>
      </c>
      <c r="G44" s="112"/>
      <c r="H44" s="112"/>
      <c r="I44" s="152"/>
      <c r="K44" s="10" t="s">
        <v>33</v>
      </c>
      <c r="L44" s="102"/>
      <c r="M44" s="102"/>
      <c r="N44" s="103"/>
    </row>
    <row r="45" spans="1:19" ht="13.5" thickBot="1" x14ac:dyDescent="0.25">
      <c r="A45" s="39" t="s">
        <v>34</v>
      </c>
      <c r="B45" s="30"/>
      <c r="C45" s="30"/>
      <c r="D45" s="31"/>
      <c r="E45" s="20"/>
      <c r="F45" s="77" t="s">
        <v>34</v>
      </c>
      <c r="G45" s="112"/>
      <c r="H45" s="112"/>
      <c r="I45" s="152"/>
      <c r="K45" s="11" t="s">
        <v>34</v>
      </c>
      <c r="L45" s="113"/>
      <c r="M45" s="113"/>
      <c r="N45" s="115"/>
    </row>
    <row r="46" spans="1:19" ht="13.5" thickBot="1" x14ac:dyDescent="0.25">
      <c r="A46" s="39" t="s">
        <v>35</v>
      </c>
      <c r="B46" s="30"/>
      <c r="C46" s="30"/>
      <c r="D46" s="31"/>
      <c r="E46" s="20"/>
      <c r="F46" s="77" t="s">
        <v>35</v>
      </c>
      <c r="G46" s="112"/>
      <c r="H46" s="112"/>
      <c r="I46" s="152"/>
      <c r="K46" s="11" t="s">
        <v>35</v>
      </c>
      <c r="L46" s="113"/>
      <c r="M46" s="113"/>
      <c r="N46" s="115"/>
    </row>
    <row r="47" spans="1:19" ht="13.5" thickBot="1" x14ac:dyDescent="0.25">
      <c r="A47" s="39" t="s">
        <v>36</v>
      </c>
      <c r="B47" s="30"/>
      <c r="C47" s="30"/>
      <c r="D47" s="31"/>
      <c r="E47" s="20"/>
      <c r="F47" s="77" t="s">
        <v>36</v>
      </c>
      <c r="G47" s="112"/>
      <c r="H47" s="112"/>
      <c r="I47" s="152"/>
      <c r="K47" s="11" t="s">
        <v>36</v>
      </c>
      <c r="L47" s="113"/>
      <c r="M47" s="113"/>
      <c r="N47" s="115"/>
    </row>
    <row r="48" spans="1:19" ht="13.5" thickBot="1" x14ac:dyDescent="0.25">
      <c r="A48" s="39" t="s">
        <v>37</v>
      </c>
      <c r="B48" s="30"/>
      <c r="C48" s="30"/>
      <c r="D48" s="31"/>
      <c r="E48" s="20"/>
      <c r="F48" s="77" t="s">
        <v>37</v>
      </c>
      <c r="G48" s="112"/>
      <c r="H48" s="112"/>
      <c r="I48" s="152"/>
      <c r="K48" s="11" t="s">
        <v>37</v>
      </c>
      <c r="L48" s="113"/>
      <c r="M48" s="113"/>
      <c r="N48" s="115"/>
    </row>
    <row r="49" spans="1:19" ht="13.5" thickBot="1" x14ac:dyDescent="0.25">
      <c r="A49" s="39" t="s">
        <v>38</v>
      </c>
      <c r="B49" s="30"/>
      <c r="C49" s="30"/>
      <c r="D49" s="31"/>
      <c r="E49" s="20"/>
      <c r="F49" s="77" t="s">
        <v>38</v>
      </c>
      <c r="G49" s="112"/>
      <c r="H49" s="112"/>
      <c r="I49" s="152"/>
      <c r="K49" s="11" t="s">
        <v>38</v>
      </c>
      <c r="L49" s="113"/>
      <c r="M49" s="113"/>
      <c r="N49" s="115"/>
    </row>
    <row r="50" spans="1:19" ht="13.5" thickBot="1" x14ac:dyDescent="0.25">
      <c r="A50" s="39" t="s">
        <v>39</v>
      </c>
      <c r="B50" s="30"/>
      <c r="C50" s="30"/>
      <c r="D50" s="31"/>
      <c r="E50" s="20"/>
      <c r="F50" s="77" t="s">
        <v>39</v>
      </c>
      <c r="G50" s="112"/>
      <c r="H50" s="112"/>
      <c r="I50" s="152"/>
      <c r="K50" s="11" t="s">
        <v>39</v>
      </c>
      <c r="L50" s="113"/>
      <c r="M50" s="113"/>
      <c r="N50" s="115"/>
    </row>
    <row r="51" spans="1:19" ht="13.5" thickBot="1" x14ac:dyDescent="0.25">
      <c r="A51" s="39" t="s">
        <v>40</v>
      </c>
      <c r="B51" s="30"/>
      <c r="C51" s="30"/>
      <c r="D51" s="31"/>
      <c r="E51" s="20"/>
      <c r="F51" s="77" t="s">
        <v>40</v>
      </c>
      <c r="G51" s="112"/>
      <c r="H51" s="112"/>
      <c r="I51" s="152"/>
      <c r="K51" s="11" t="s">
        <v>40</v>
      </c>
      <c r="L51" s="113"/>
      <c r="M51" s="113"/>
      <c r="N51" s="115"/>
    </row>
    <row r="52" spans="1:19" ht="13.5" thickBot="1" x14ac:dyDescent="0.25">
      <c r="A52" s="40" t="s">
        <v>41</v>
      </c>
      <c r="B52" s="34"/>
      <c r="C52" s="34"/>
      <c r="D52" s="35"/>
      <c r="E52" s="20"/>
      <c r="F52" s="78" t="s">
        <v>41</v>
      </c>
      <c r="G52" s="155"/>
      <c r="H52" s="155"/>
      <c r="I52" s="156"/>
      <c r="K52" s="12" t="s">
        <v>41</v>
      </c>
      <c r="L52" s="118"/>
      <c r="M52" s="118"/>
      <c r="N52" s="119"/>
    </row>
    <row r="53" spans="1:19" ht="13.5" thickBot="1" x14ac:dyDescent="0.25">
      <c r="B53" s="111"/>
      <c r="C53" s="111"/>
      <c r="D53" s="111"/>
      <c r="E53" s="20"/>
      <c r="F53" s="63"/>
      <c r="G53" s="122"/>
      <c r="H53" s="122"/>
      <c r="I53" s="122"/>
      <c r="L53" s="100"/>
      <c r="M53" s="100"/>
      <c r="N53" s="100"/>
    </row>
    <row r="54" spans="1:19" ht="13.5" thickBot="1" x14ac:dyDescent="0.25">
      <c r="A54" s="84" t="s">
        <v>42</v>
      </c>
      <c r="B54" s="85"/>
      <c r="C54" s="85"/>
      <c r="D54" s="85"/>
      <c r="E54" s="20"/>
      <c r="F54" s="50" t="s">
        <v>42</v>
      </c>
      <c r="G54" s="51"/>
      <c r="H54" s="51"/>
      <c r="I54" s="55"/>
      <c r="K54" s="98" t="s">
        <v>42</v>
      </c>
      <c r="L54" s="99"/>
      <c r="M54" s="99"/>
      <c r="N54" s="99"/>
      <c r="P54" s="6"/>
      <c r="Q54" s="6"/>
      <c r="R54" s="6"/>
      <c r="S54" s="6"/>
    </row>
    <row r="55" spans="1:19" ht="13.5" thickBot="1" x14ac:dyDescent="0.25">
      <c r="A55" s="38" t="s">
        <v>43</v>
      </c>
      <c r="B55" s="30"/>
      <c r="C55" s="30"/>
      <c r="D55" s="31"/>
      <c r="E55" s="20"/>
      <c r="F55" s="73" t="s">
        <v>43</v>
      </c>
      <c r="G55" s="57"/>
      <c r="H55" s="57"/>
      <c r="I55" s="58"/>
      <c r="K55" s="10" t="s">
        <v>43</v>
      </c>
      <c r="L55" s="102"/>
      <c r="M55" s="102"/>
      <c r="N55" s="103"/>
    </row>
    <row r="56" spans="1:19" ht="13.5" thickBot="1" x14ac:dyDescent="0.25">
      <c r="A56" s="39" t="s">
        <v>44</v>
      </c>
      <c r="B56" s="30"/>
      <c r="C56" s="30"/>
      <c r="D56" s="31"/>
      <c r="E56" s="20"/>
      <c r="F56" s="68" t="s">
        <v>44</v>
      </c>
      <c r="G56" s="79"/>
      <c r="H56" s="79"/>
      <c r="I56" s="80"/>
      <c r="K56" s="11" t="s">
        <v>44</v>
      </c>
      <c r="L56" s="102"/>
      <c r="M56" s="102"/>
      <c r="N56" s="103"/>
    </row>
    <row r="57" spans="1:19" ht="13.5" thickBot="1" x14ac:dyDescent="0.25">
      <c r="A57" s="39" t="s">
        <v>45</v>
      </c>
      <c r="B57" s="30"/>
      <c r="C57" s="30"/>
      <c r="D57" s="31"/>
      <c r="E57" s="20"/>
      <c r="F57" s="68" t="s">
        <v>45</v>
      </c>
      <c r="G57" s="79"/>
      <c r="H57" s="79"/>
      <c r="I57" s="80"/>
      <c r="K57" s="11" t="s">
        <v>45</v>
      </c>
      <c r="L57" s="102"/>
      <c r="M57" s="102"/>
      <c r="N57" s="103"/>
    </row>
    <row r="58" spans="1:19" ht="13.5" thickBot="1" x14ac:dyDescent="0.25">
      <c r="A58" s="40" t="s">
        <v>46</v>
      </c>
      <c r="B58" s="34"/>
      <c r="C58" s="34"/>
      <c r="D58" s="35"/>
      <c r="E58" s="20"/>
      <c r="F58" s="69" t="s">
        <v>46</v>
      </c>
      <c r="G58" s="74"/>
      <c r="H58" s="74"/>
      <c r="I58" s="75"/>
      <c r="K58" s="12" t="s">
        <v>46</v>
      </c>
      <c r="L58" s="104"/>
      <c r="M58" s="104"/>
      <c r="N58" s="105"/>
    </row>
    <row r="59" spans="1:19" ht="13.5" thickBot="1" x14ac:dyDescent="0.25">
      <c r="B59" s="111"/>
      <c r="C59" s="111"/>
      <c r="D59" s="111"/>
      <c r="E59" s="20"/>
      <c r="F59" s="63"/>
      <c r="G59" s="122"/>
      <c r="H59" s="122"/>
      <c r="I59" s="122"/>
      <c r="L59" s="100"/>
      <c r="M59" s="100"/>
      <c r="N59" s="100"/>
    </row>
    <row r="60" spans="1:19" ht="13.5" thickBot="1" x14ac:dyDescent="0.25">
      <c r="A60" s="84" t="s">
        <v>47</v>
      </c>
      <c r="B60" s="85"/>
      <c r="C60" s="85"/>
      <c r="D60" s="85"/>
      <c r="E60" s="20"/>
      <c r="F60" s="50" t="s">
        <v>47</v>
      </c>
      <c r="G60" s="51"/>
      <c r="H60" s="51"/>
      <c r="I60" s="55"/>
      <c r="K60" s="98" t="s">
        <v>47</v>
      </c>
      <c r="L60" s="99"/>
      <c r="M60" s="99"/>
      <c r="N60" s="99"/>
      <c r="P60" s="6"/>
      <c r="Q60" s="6"/>
      <c r="R60" s="6"/>
      <c r="S60" s="6"/>
    </row>
    <row r="61" spans="1:19" ht="13.5" thickBot="1" x14ac:dyDescent="0.25">
      <c r="A61" s="38" t="s">
        <v>48</v>
      </c>
      <c r="B61" s="30"/>
      <c r="C61" s="30"/>
      <c r="D61" s="31"/>
      <c r="E61" s="20"/>
      <c r="F61" s="73" t="s">
        <v>48</v>
      </c>
      <c r="G61" s="57"/>
      <c r="H61" s="57"/>
      <c r="I61" s="58"/>
      <c r="K61" s="10" t="s">
        <v>48</v>
      </c>
      <c r="L61" s="102"/>
      <c r="M61" s="102"/>
      <c r="N61" s="103"/>
    </row>
    <row r="62" spans="1:19" ht="13.5" thickBot="1" x14ac:dyDescent="0.25">
      <c r="A62" s="39" t="s">
        <v>49</v>
      </c>
      <c r="B62" s="30"/>
      <c r="C62" s="30"/>
      <c r="D62" s="31"/>
      <c r="E62" s="20"/>
      <c r="F62" s="68" t="s">
        <v>49</v>
      </c>
      <c r="G62" s="79"/>
      <c r="H62" s="79"/>
      <c r="I62" s="80"/>
      <c r="K62" s="11" t="s">
        <v>49</v>
      </c>
      <c r="L62" s="102"/>
      <c r="M62" s="102"/>
      <c r="N62" s="103"/>
    </row>
    <row r="63" spans="1:19" ht="13.5" thickBot="1" x14ac:dyDescent="0.25">
      <c r="A63" s="40" t="s">
        <v>50</v>
      </c>
      <c r="B63" s="34"/>
      <c r="C63" s="34"/>
      <c r="D63" s="35"/>
      <c r="E63" s="20"/>
      <c r="F63" s="69" t="s">
        <v>50</v>
      </c>
      <c r="G63" s="74"/>
      <c r="H63" s="74"/>
      <c r="I63" s="75"/>
      <c r="K63" s="12" t="s">
        <v>50</v>
      </c>
      <c r="L63" s="104"/>
      <c r="M63" s="104"/>
      <c r="N63" s="105"/>
    </row>
    <row r="64" spans="1:19" ht="13.5" thickBot="1" x14ac:dyDescent="0.25">
      <c r="B64" s="111"/>
      <c r="C64" s="111"/>
      <c r="D64" s="111"/>
      <c r="E64" s="20"/>
      <c r="F64" s="63"/>
      <c r="G64" s="122"/>
      <c r="H64" s="122"/>
      <c r="I64" s="122"/>
      <c r="L64" s="100"/>
      <c r="M64" s="100"/>
      <c r="N64" s="100"/>
    </row>
    <row r="65" spans="1:19" ht="13.5" thickBot="1" x14ac:dyDescent="0.25">
      <c r="A65" s="84" t="s">
        <v>51</v>
      </c>
      <c r="B65" s="85"/>
      <c r="C65" s="85"/>
      <c r="D65" s="85"/>
      <c r="E65" s="20"/>
      <c r="F65" s="50" t="s">
        <v>51</v>
      </c>
      <c r="G65" s="51"/>
      <c r="H65" s="51"/>
      <c r="I65" s="55"/>
      <c r="K65" s="98" t="s">
        <v>51</v>
      </c>
      <c r="L65" s="99"/>
      <c r="M65" s="99"/>
      <c r="N65" s="99"/>
      <c r="P65" s="6"/>
      <c r="Q65" s="6"/>
      <c r="R65" s="6"/>
      <c r="S65" s="6"/>
    </row>
    <row r="66" spans="1:19" ht="13.5" thickBot="1" x14ac:dyDescent="0.25">
      <c r="A66" s="38" t="s">
        <v>52</v>
      </c>
      <c r="B66" s="30"/>
      <c r="C66" s="30"/>
      <c r="D66" s="31"/>
      <c r="E66" s="20"/>
      <c r="F66" s="73" t="s">
        <v>52</v>
      </c>
      <c r="G66" s="57"/>
      <c r="H66" s="57"/>
      <c r="I66" s="58"/>
      <c r="K66" s="10" t="s">
        <v>52</v>
      </c>
      <c r="L66" s="102"/>
      <c r="M66" s="102"/>
      <c r="N66" s="103"/>
    </row>
    <row r="67" spans="1:19" ht="13.5" thickBot="1" x14ac:dyDescent="0.25">
      <c r="A67" s="40" t="s">
        <v>53</v>
      </c>
      <c r="B67" s="34"/>
      <c r="C67" s="34"/>
      <c r="D67" s="35"/>
      <c r="E67" s="20"/>
      <c r="F67" s="69" t="s">
        <v>53</v>
      </c>
      <c r="G67" s="74"/>
      <c r="H67" s="74"/>
      <c r="I67" s="75"/>
      <c r="K67" s="12" t="s">
        <v>53</v>
      </c>
      <c r="L67" s="104"/>
      <c r="M67" s="104"/>
      <c r="N67" s="105"/>
    </row>
    <row r="68" spans="1:19" ht="13.5" thickBot="1" x14ac:dyDescent="0.25">
      <c r="B68" s="111"/>
      <c r="C68" s="111"/>
      <c r="D68" s="111"/>
      <c r="E68" s="20"/>
      <c r="F68" s="63"/>
      <c r="G68" s="122"/>
      <c r="H68" s="122"/>
      <c r="I68" s="122"/>
      <c r="L68" s="100"/>
      <c r="M68" s="100"/>
      <c r="N68" s="100"/>
    </row>
    <row r="69" spans="1:19" ht="13.5" thickBot="1" x14ac:dyDescent="0.25">
      <c r="A69" s="84" t="s">
        <v>54</v>
      </c>
      <c r="B69" s="85"/>
      <c r="C69" s="85"/>
      <c r="D69" s="85"/>
      <c r="E69" s="20"/>
      <c r="F69" s="50" t="s">
        <v>54</v>
      </c>
      <c r="G69" s="51"/>
      <c r="H69" s="51"/>
      <c r="I69" s="55"/>
      <c r="K69" s="98" t="s">
        <v>54</v>
      </c>
      <c r="L69" s="99"/>
      <c r="M69" s="99"/>
      <c r="N69" s="99"/>
      <c r="P69" s="6"/>
      <c r="Q69" s="6"/>
      <c r="R69" s="6"/>
      <c r="S69" s="6"/>
    </row>
    <row r="70" spans="1:19" ht="13.5" thickBot="1" x14ac:dyDescent="0.25">
      <c r="A70" s="38" t="s">
        <v>55</v>
      </c>
      <c r="B70" s="30"/>
      <c r="C70" s="30"/>
      <c r="D70" s="31"/>
      <c r="E70" s="20"/>
      <c r="F70" s="73" t="s">
        <v>55</v>
      </c>
      <c r="G70" s="57"/>
      <c r="H70" s="57"/>
      <c r="I70" s="58"/>
      <c r="K70" s="10" t="s">
        <v>55</v>
      </c>
      <c r="L70" s="102"/>
      <c r="M70" s="102"/>
      <c r="N70" s="103"/>
    </row>
    <row r="71" spans="1:19" ht="13.5" thickBot="1" x14ac:dyDescent="0.25">
      <c r="A71" s="39" t="s">
        <v>56</v>
      </c>
      <c r="B71" s="30"/>
      <c r="C71" s="30"/>
      <c r="D71" s="31"/>
      <c r="E71" s="20"/>
      <c r="F71" s="68" t="s">
        <v>56</v>
      </c>
      <c r="G71" s="79"/>
      <c r="H71" s="79"/>
      <c r="I71" s="80"/>
      <c r="K71" s="11" t="s">
        <v>56</v>
      </c>
      <c r="L71" s="102"/>
      <c r="M71" s="102"/>
      <c r="N71" s="103"/>
    </row>
    <row r="72" spans="1:19" ht="13.5" thickBot="1" x14ac:dyDescent="0.25">
      <c r="A72" s="39" t="s">
        <v>57</v>
      </c>
      <c r="B72" s="30"/>
      <c r="C72" s="30"/>
      <c r="D72" s="31"/>
      <c r="E72" s="20"/>
      <c r="F72" s="68" t="s">
        <v>57</v>
      </c>
      <c r="G72" s="79"/>
      <c r="H72" s="79"/>
      <c r="I72" s="80"/>
      <c r="K72" s="11" t="s">
        <v>57</v>
      </c>
      <c r="L72" s="102"/>
      <c r="M72" s="102"/>
      <c r="N72" s="103"/>
    </row>
    <row r="73" spans="1:19" ht="13.5" thickBot="1" x14ac:dyDescent="0.25">
      <c r="A73" s="40" t="s">
        <v>58</v>
      </c>
      <c r="B73" s="34"/>
      <c r="C73" s="34"/>
      <c r="D73" s="35"/>
      <c r="E73" s="20"/>
      <c r="F73" s="69" t="s">
        <v>58</v>
      </c>
      <c r="G73" s="74"/>
      <c r="H73" s="74"/>
      <c r="I73" s="75"/>
      <c r="K73" s="12" t="s">
        <v>58</v>
      </c>
      <c r="L73" s="104"/>
      <c r="M73" s="104"/>
      <c r="N73" s="105"/>
    </row>
    <row r="74" spans="1:19" ht="13.5" thickBot="1" x14ac:dyDescent="0.25">
      <c r="B74" s="37"/>
      <c r="C74" s="37"/>
      <c r="D74" s="37"/>
      <c r="E74" s="20"/>
      <c r="F74" s="63"/>
      <c r="G74" s="70"/>
      <c r="H74" s="70"/>
      <c r="I74" s="70"/>
      <c r="L74" s="100"/>
      <c r="M74" s="100"/>
      <c r="N74" s="100"/>
    </row>
    <row r="75" spans="1:19" ht="13.5" thickBot="1" x14ac:dyDescent="0.25">
      <c r="A75" s="84" t="s">
        <v>59</v>
      </c>
      <c r="B75" s="85"/>
      <c r="C75" s="85"/>
      <c r="D75" s="85"/>
      <c r="E75" s="20"/>
      <c r="F75" s="50" t="s">
        <v>59</v>
      </c>
      <c r="G75" s="51"/>
      <c r="H75" s="51"/>
      <c r="I75" s="55"/>
      <c r="K75" s="98" t="s">
        <v>59</v>
      </c>
      <c r="L75" s="99"/>
      <c r="M75" s="99"/>
      <c r="N75" s="99"/>
      <c r="P75" s="6"/>
      <c r="Q75" s="6"/>
      <c r="R75" s="6"/>
      <c r="S75" s="6"/>
    </row>
    <row r="76" spans="1:19" ht="13.5" thickBot="1" x14ac:dyDescent="0.25">
      <c r="A76" s="92" t="s">
        <v>60</v>
      </c>
      <c r="B76" s="34"/>
      <c r="C76" s="34"/>
      <c r="D76" s="35"/>
      <c r="E76" s="20"/>
      <c r="F76" s="72" t="s">
        <v>60</v>
      </c>
      <c r="G76" s="61"/>
      <c r="H76" s="61"/>
      <c r="I76" s="62"/>
      <c r="K76" s="14" t="s">
        <v>60</v>
      </c>
      <c r="L76" s="104"/>
      <c r="M76" s="104"/>
      <c r="N76" s="105"/>
    </row>
    <row r="77" spans="1:19" ht="13.5" thickBot="1" x14ac:dyDescent="0.25">
      <c r="B77" s="37"/>
      <c r="C77" s="37"/>
      <c r="D77" s="37"/>
      <c r="E77" s="20"/>
      <c r="F77" s="63"/>
      <c r="G77" s="70"/>
      <c r="H77" s="70"/>
      <c r="I77" s="70"/>
      <c r="L77" s="100"/>
      <c r="M77" s="100"/>
      <c r="N77" s="100"/>
    </row>
    <row r="78" spans="1:19" ht="13.5" thickBot="1" x14ac:dyDescent="0.25">
      <c r="A78" s="84" t="s">
        <v>61</v>
      </c>
      <c r="B78" s="85"/>
      <c r="C78" s="85"/>
      <c r="D78" s="85"/>
      <c r="E78" s="20"/>
      <c r="F78" s="50" t="s">
        <v>61</v>
      </c>
      <c r="G78" s="51"/>
      <c r="H78" s="51"/>
      <c r="I78" s="55"/>
      <c r="K78" s="98" t="s">
        <v>61</v>
      </c>
      <c r="L78" s="99"/>
      <c r="M78" s="99"/>
      <c r="N78" s="99"/>
      <c r="P78" s="6"/>
      <c r="Q78" s="6"/>
      <c r="R78" s="6"/>
      <c r="S78" s="6"/>
    </row>
    <row r="79" spans="1:19" ht="13.5" thickBot="1" x14ac:dyDescent="0.25">
      <c r="A79" s="92" t="s">
        <v>62</v>
      </c>
      <c r="B79" s="34"/>
      <c r="C79" s="34"/>
      <c r="D79" s="35"/>
      <c r="E79" s="20"/>
      <c r="F79" s="72" t="s">
        <v>62</v>
      </c>
      <c r="G79" s="61"/>
      <c r="H79" s="61"/>
      <c r="I79" s="62"/>
      <c r="K79" s="14" t="s">
        <v>62</v>
      </c>
      <c r="L79" s="104"/>
      <c r="M79" s="104"/>
      <c r="N79" s="105"/>
    </row>
    <row r="80" spans="1:19" ht="13.5" thickBot="1" x14ac:dyDescent="0.25">
      <c r="B80" s="37"/>
      <c r="C80" s="37"/>
      <c r="D80" s="37"/>
      <c r="E80" s="20"/>
      <c r="F80" s="63"/>
      <c r="G80" s="70"/>
      <c r="H80" s="70"/>
      <c r="I80" s="70"/>
      <c r="L80" s="100"/>
      <c r="M80" s="100"/>
      <c r="N80" s="100"/>
    </row>
    <row r="81" spans="1:19" ht="13.5" thickBot="1" x14ac:dyDescent="0.25">
      <c r="A81" s="84" t="s">
        <v>63</v>
      </c>
      <c r="B81" s="85"/>
      <c r="C81" s="85"/>
      <c r="D81" s="85"/>
      <c r="E81" s="20"/>
      <c r="F81" s="50" t="s">
        <v>63</v>
      </c>
      <c r="G81" s="51"/>
      <c r="H81" s="51"/>
      <c r="I81" s="55"/>
      <c r="K81" s="98" t="s">
        <v>63</v>
      </c>
      <c r="L81" s="99"/>
      <c r="M81" s="99"/>
      <c r="N81" s="99"/>
      <c r="P81" s="6"/>
      <c r="Q81" s="6"/>
      <c r="R81" s="6"/>
      <c r="S81" s="6"/>
    </row>
    <row r="82" spans="1:19" ht="13.5" thickBot="1" x14ac:dyDescent="0.25">
      <c r="A82" s="92" t="s">
        <v>64</v>
      </c>
      <c r="B82" s="34"/>
      <c r="C82" s="34"/>
      <c r="D82" s="35"/>
      <c r="E82" s="20"/>
      <c r="F82" s="72" t="s">
        <v>64</v>
      </c>
      <c r="G82" s="61"/>
      <c r="H82" s="61"/>
      <c r="I82" s="62"/>
      <c r="K82" s="14" t="s">
        <v>64</v>
      </c>
      <c r="L82" s="104"/>
      <c r="M82" s="104"/>
      <c r="N82" s="105"/>
    </row>
    <row r="83" spans="1:19" ht="13.5" thickBot="1" x14ac:dyDescent="0.25">
      <c r="B83" s="111"/>
      <c r="C83" s="111"/>
      <c r="D83" s="111"/>
      <c r="E83" s="20"/>
      <c r="F83" s="63"/>
      <c r="G83" s="122"/>
      <c r="H83" s="122"/>
      <c r="I83" s="122"/>
      <c r="L83" s="100"/>
      <c r="M83" s="100"/>
      <c r="N83" s="100"/>
    </row>
    <row r="84" spans="1:19" ht="13.5" thickBot="1" x14ac:dyDescent="0.25">
      <c r="A84" s="84" t="s">
        <v>65</v>
      </c>
      <c r="B84" s="85"/>
      <c r="C84" s="85"/>
      <c r="D84" s="85"/>
      <c r="E84" s="20"/>
      <c r="F84" s="50" t="s">
        <v>65</v>
      </c>
      <c r="G84" s="51"/>
      <c r="H84" s="51"/>
      <c r="I84" s="55"/>
      <c r="K84" s="98" t="s">
        <v>65</v>
      </c>
      <c r="L84" s="99"/>
      <c r="M84" s="99"/>
      <c r="N84" s="99"/>
      <c r="P84" s="6"/>
      <c r="Q84" s="6"/>
      <c r="R84" s="6"/>
      <c r="S84" s="6"/>
    </row>
    <row r="85" spans="1:19" ht="13.5" thickBot="1" x14ac:dyDescent="0.25">
      <c r="A85" s="38" t="s">
        <v>66</v>
      </c>
      <c r="B85" s="30"/>
      <c r="C85" s="30"/>
      <c r="D85" s="31"/>
      <c r="E85" s="20"/>
      <c r="F85" s="73" t="s">
        <v>66</v>
      </c>
      <c r="G85" s="57"/>
      <c r="H85" s="57"/>
      <c r="I85" s="58"/>
      <c r="K85" s="10" t="s">
        <v>66</v>
      </c>
      <c r="L85" s="102"/>
      <c r="M85" s="102"/>
      <c r="N85" s="103"/>
    </row>
    <row r="86" spans="1:19" ht="13.5" thickBot="1" x14ac:dyDescent="0.25">
      <c r="A86" s="39" t="s">
        <v>67</v>
      </c>
      <c r="B86" s="30"/>
      <c r="C86" s="30"/>
      <c r="D86" s="31"/>
      <c r="E86" s="20"/>
      <c r="F86" s="68" t="s">
        <v>67</v>
      </c>
      <c r="G86" s="79"/>
      <c r="H86" s="79"/>
      <c r="I86" s="80"/>
      <c r="K86" s="11" t="s">
        <v>67</v>
      </c>
      <c r="L86" s="102"/>
      <c r="M86" s="102"/>
      <c r="N86" s="103"/>
    </row>
    <row r="87" spans="1:19" ht="13.5" thickBot="1" x14ac:dyDescent="0.25">
      <c r="A87" s="40" t="s">
        <v>68</v>
      </c>
      <c r="B87" s="34"/>
      <c r="C87" s="34"/>
      <c r="D87" s="35"/>
      <c r="E87" s="20"/>
      <c r="F87" s="69" t="s">
        <v>68</v>
      </c>
      <c r="G87" s="74"/>
      <c r="H87" s="74"/>
      <c r="I87" s="75"/>
      <c r="K87" s="12" t="s">
        <v>68</v>
      </c>
      <c r="L87" s="104"/>
      <c r="M87" s="104"/>
      <c r="N87" s="105"/>
    </row>
    <row r="88" spans="1:19" ht="13.5" thickBot="1" x14ac:dyDescent="0.25">
      <c r="B88" s="37"/>
      <c r="C88" s="37"/>
      <c r="D88" s="37"/>
      <c r="E88" s="20"/>
      <c r="F88" s="63"/>
      <c r="G88" s="70"/>
      <c r="H88" s="70"/>
      <c r="I88" s="70"/>
      <c r="L88" s="100"/>
      <c r="M88" s="100"/>
      <c r="N88" s="100"/>
    </row>
    <row r="89" spans="1:19" ht="13.5" thickBot="1" x14ac:dyDescent="0.25">
      <c r="A89" s="90" t="s">
        <v>69</v>
      </c>
      <c r="B89" s="85"/>
      <c r="C89" s="85"/>
      <c r="D89" s="85"/>
      <c r="E89" s="20"/>
      <c r="F89" s="54" t="s">
        <v>69</v>
      </c>
      <c r="G89" s="51"/>
      <c r="H89" s="51"/>
      <c r="I89" s="55"/>
      <c r="K89" s="101" t="s">
        <v>69</v>
      </c>
      <c r="L89" s="99"/>
      <c r="M89" s="99"/>
      <c r="N89" s="99"/>
      <c r="P89" s="6"/>
      <c r="Q89" s="6"/>
      <c r="R89" s="6"/>
      <c r="S89" s="6"/>
    </row>
    <row r="90" spans="1:19" ht="13.5" thickBot="1" x14ac:dyDescent="0.25">
      <c r="A90" s="91" t="s">
        <v>70</v>
      </c>
      <c r="B90" s="34"/>
      <c r="C90" s="34"/>
      <c r="D90" s="35"/>
      <c r="E90" s="20"/>
      <c r="F90" s="71" t="s">
        <v>70</v>
      </c>
      <c r="G90" s="61"/>
      <c r="H90" s="61"/>
      <c r="I90" s="62"/>
      <c r="K90" s="13" t="s">
        <v>70</v>
      </c>
      <c r="L90" s="104"/>
      <c r="M90" s="104"/>
      <c r="N90" s="105"/>
    </row>
    <row r="91" spans="1:19" ht="13.5" thickBot="1" x14ac:dyDescent="0.25">
      <c r="B91" s="37"/>
      <c r="C91" s="37"/>
      <c r="D91" s="37"/>
      <c r="E91" s="20"/>
      <c r="F91" s="63"/>
      <c r="G91" s="70"/>
      <c r="H91" s="70"/>
      <c r="I91" s="70"/>
      <c r="L91" s="100"/>
      <c r="M91" s="100"/>
      <c r="N91" s="100"/>
    </row>
    <row r="92" spans="1:19" ht="13.5" thickBot="1" x14ac:dyDescent="0.25">
      <c r="A92" s="92" t="s">
        <v>71</v>
      </c>
      <c r="B92" s="125"/>
      <c r="C92" s="125"/>
      <c r="D92" s="126"/>
      <c r="E92" s="20"/>
      <c r="F92" s="72" t="s">
        <v>71</v>
      </c>
      <c r="G92" s="125"/>
      <c r="H92" s="125"/>
      <c r="I92" s="126"/>
      <c r="K92" s="14" t="s">
        <v>71</v>
      </c>
      <c r="L92" s="125"/>
      <c r="M92" s="125"/>
      <c r="N92" s="126"/>
    </row>
  </sheetData>
  <mergeCells count="1">
    <mergeCell ref="K1:L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/>
  <dimension ref="A1:T92"/>
  <sheetViews>
    <sheetView zoomScale="85" zoomScaleNormal="85" workbookViewId="0">
      <selection activeCell="L82" sqref="L82"/>
    </sheetView>
  </sheetViews>
  <sheetFormatPr baseColWidth="10" defaultColWidth="9.140625" defaultRowHeight="12.75" x14ac:dyDescent="0.2"/>
  <cols>
    <col min="1" max="1" width="26.28515625" style="24" bestFit="1" customWidth="1"/>
    <col min="2" max="2" width="12.42578125" style="24" bestFit="1" customWidth="1"/>
    <col min="3" max="3" width="13.28515625" style="24" bestFit="1" customWidth="1"/>
    <col min="4" max="4" width="9.140625" style="24"/>
    <col min="5" max="5" width="9.140625" style="2"/>
    <col min="6" max="6" width="26.28515625" style="43" bestFit="1" customWidth="1"/>
    <col min="7" max="7" width="12.42578125" style="43" bestFit="1" customWidth="1"/>
    <col min="8" max="8" width="13.140625" style="43" bestFit="1" customWidth="1"/>
    <col min="9" max="9" width="11.5703125" style="43" customWidth="1"/>
    <col min="10" max="10" width="9.140625" style="2"/>
    <col min="11" max="11" width="26.28515625" style="2" bestFit="1" customWidth="1"/>
    <col min="12" max="12" width="12.140625" style="2" bestFit="1" customWidth="1"/>
    <col min="13" max="13" width="16.42578125" style="2" customWidth="1"/>
    <col min="14" max="14" width="14.140625" style="2" customWidth="1"/>
    <col min="15" max="247" width="9.140625" style="2"/>
    <col min="248" max="248" width="22.7109375" style="2" bestFit="1" customWidth="1"/>
    <col min="249" max="249" width="12.140625" style="2" customWidth="1"/>
    <col min="250" max="250" width="16.7109375" style="2" customWidth="1"/>
    <col min="251" max="251" width="13.28515625" style="2" bestFit="1" customWidth="1"/>
    <col min="252" max="503" width="9.140625" style="2"/>
    <col min="504" max="504" width="22.7109375" style="2" bestFit="1" customWidth="1"/>
    <col min="505" max="505" width="12.140625" style="2" customWidth="1"/>
    <col min="506" max="506" width="16.7109375" style="2" customWidth="1"/>
    <col min="507" max="507" width="13.28515625" style="2" bestFit="1" customWidth="1"/>
    <col min="508" max="759" width="9.140625" style="2"/>
    <col min="760" max="760" width="22.7109375" style="2" bestFit="1" customWidth="1"/>
    <col min="761" max="761" width="12.140625" style="2" customWidth="1"/>
    <col min="762" max="762" width="16.7109375" style="2" customWidth="1"/>
    <col min="763" max="763" width="13.28515625" style="2" bestFit="1" customWidth="1"/>
    <col min="764" max="1015" width="9.140625" style="2"/>
    <col min="1016" max="1016" width="22.7109375" style="2" bestFit="1" customWidth="1"/>
    <col min="1017" max="1017" width="12.140625" style="2" customWidth="1"/>
    <col min="1018" max="1018" width="16.7109375" style="2" customWidth="1"/>
    <col min="1019" max="1019" width="13.28515625" style="2" bestFit="1" customWidth="1"/>
    <col min="1020" max="1271" width="9.140625" style="2"/>
    <col min="1272" max="1272" width="22.7109375" style="2" bestFit="1" customWidth="1"/>
    <col min="1273" max="1273" width="12.140625" style="2" customWidth="1"/>
    <col min="1274" max="1274" width="16.7109375" style="2" customWidth="1"/>
    <col min="1275" max="1275" width="13.28515625" style="2" bestFit="1" customWidth="1"/>
    <col min="1276" max="1527" width="9.140625" style="2"/>
    <col min="1528" max="1528" width="22.7109375" style="2" bestFit="1" customWidth="1"/>
    <col min="1529" max="1529" width="12.140625" style="2" customWidth="1"/>
    <col min="1530" max="1530" width="16.7109375" style="2" customWidth="1"/>
    <col min="1531" max="1531" width="13.28515625" style="2" bestFit="1" customWidth="1"/>
    <col min="1532" max="1783" width="9.140625" style="2"/>
    <col min="1784" max="1784" width="22.7109375" style="2" bestFit="1" customWidth="1"/>
    <col min="1785" max="1785" width="12.140625" style="2" customWidth="1"/>
    <col min="1786" max="1786" width="16.7109375" style="2" customWidth="1"/>
    <col min="1787" max="1787" width="13.28515625" style="2" bestFit="1" customWidth="1"/>
    <col min="1788" max="2039" width="9.140625" style="2"/>
    <col min="2040" max="2040" width="22.7109375" style="2" bestFit="1" customWidth="1"/>
    <col min="2041" max="2041" width="12.140625" style="2" customWidth="1"/>
    <col min="2042" max="2042" width="16.7109375" style="2" customWidth="1"/>
    <col min="2043" max="2043" width="13.28515625" style="2" bestFit="1" customWidth="1"/>
    <col min="2044" max="2295" width="9.140625" style="2"/>
    <col min="2296" max="2296" width="22.7109375" style="2" bestFit="1" customWidth="1"/>
    <col min="2297" max="2297" width="12.140625" style="2" customWidth="1"/>
    <col min="2298" max="2298" width="16.7109375" style="2" customWidth="1"/>
    <col min="2299" max="2299" width="13.28515625" style="2" bestFit="1" customWidth="1"/>
    <col min="2300" max="2551" width="9.140625" style="2"/>
    <col min="2552" max="2552" width="22.7109375" style="2" bestFit="1" customWidth="1"/>
    <col min="2553" max="2553" width="12.140625" style="2" customWidth="1"/>
    <col min="2554" max="2554" width="16.7109375" style="2" customWidth="1"/>
    <col min="2555" max="2555" width="13.28515625" style="2" bestFit="1" customWidth="1"/>
    <col min="2556" max="2807" width="9.140625" style="2"/>
    <col min="2808" max="2808" width="22.7109375" style="2" bestFit="1" customWidth="1"/>
    <col min="2809" max="2809" width="12.140625" style="2" customWidth="1"/>
    <col min="2810" max="2810" width="16.7109375" style="2" customWidth="1"/>
    <col min="2811" max="2811" width="13.28515625" style="2" bestFit="1" customWidth="1"/>
    <col min="2812" max="3063" width="9.140625" style="2"/>
    <col min="3064" max="3064" width="22.7109375" style="2" bestFit="1" customWidth="1"/>
    <col min="3065" max="3065" width="12.140625" style="2" customWidth="1"/>
    <col min="3066" max="3066" width="16.7109375" style="2" customWidth="1"/>
    <col min="3067" max="3067" width="13.28515625" style="2" bestFit="1" customWidth="1"/>
    <col min="3068" max="3319" width="9.140625" style="2"/>
    <col min="3320" max="3320" width="22.7109375" style="2" bestFit="1" customWidth="1"/>
    <col min="3321" max="3321" width="12.140625" style="2" customWidth="1"/>
    <col min="3322" max="3322" width="16.7109375" style="2" customWidth="1"/>
    <col min="3323" max="3323" width="13.28515625" style="2" bestFit="1" customWidth="1"/>
    <col min="3324" max="3575" width="9.140625" style="2"/>
    <col min="3576" max="3576" width="22.7109375" style="2" bestFit="1" customWidth="1"/>
    <col min="3577" max="3577" width="12.140625" style="2" customWidth="1"/>
    <col min="3578" max="3578" width="16.7109375" style="2" customWidth="1"/>
    <col min="3579" max="3579" width="13.28515625" style="2" bestFit="1" customWidth="1"/>
    <col min="3580" max="3831" width="9.140625" style="2"/>
    <col min="3832" max="3832" width="22.7109375" style="2" bestFit="1" customWidth="1"/>
    <col min="3833" max="3833" width="12.140625" style="2" customWidth="1"/>
    <col min="3834" max="3834" width="16.7109375" style="2" customWidth="1"/>
    <col min="3835" max="3835" width="13.28515625" style="2" bestFit="1" customWidth="1"/>
    <col min="3836" max="4087" width="9.140625" style="2"/>
    <col min="4088" max="4088" width="22.7109375" style="2" bestFit="1" customWidth="1"/>
    <col min="4089" max="4089" width="12.140625" style="2" customWidth="1"/>
    <col min="4090" max="4090" width="16.7109375" style="2" customWidth="1"/>
    <col min="4091" max="4091" width="13.28515625" style="2" bestFit="1" customWidth="1"/>
    <col min="4092" max="4343" width="9.140625" style="2"/>
    <col min="4344" max="4344" width="22.7109375" style="2" bestFit="1" customWidth="1"/>
    <col min="4345" max="4345" width="12.140625" style="2" customWidth="1"/>
    <col min="4346" max="4346" width="16.7109375" style="2" customWidth="1"/>
    <col min="4347" max="4347" width="13.28515625" style="2" bestFit="1" customWidth="1"/>
    <col min="4348" max="4599" width="9.140625" style="2"/>
    <col min="4600" max="4600" width="22.7109375" style="2" bestFit="1" customWidth="1"/>
    <col min="4601" max="4601" width="12.140625" style="2" customWidth="1"/>
    <col min="4602" max="4602" width="16.7109375" style="2" customWidth="1"/>
    <col min="4603" max="4603" width="13.28515625" style="2" bestFit="1" customWidth="1"/>
    <col min="4604" max="4855" width="9.140625" style="2"/>
    <col min="4856" max="4856" width="22.7109375" style="2" bestFit="1" customWidth="1"/>
    <col min="4857" max="4857" width="12.140625" style="2" customWidth="1"/>
    <col min="4858" max="4858" width="16.7109375" style="2" customWidth="1"/>
    <col min="4859" max="4859" width="13.28515625" style="2" bestFit="1" customWidth="1"/>
    <col min="4860" max="5111" width="9.140625" style="2"/>
    <col min="5112" max="5112" width="22.7109375" style="2" bestFit="1" customWidth="1"/>
    <col min="5113" max="5113" width="12.140625" style="2" customWidth="1"/>
    <col min="5114" max="5114" width="16.7109375" style="2" customWidth="1"/>
    <col min="5115" max="5115" width="13.28515625" style="2" bestFit="1" customWidth="1"/>
    <col min="5116" max="5367" width="9.140625" style="2"/>
    <col min="5368" max="5368" width="22.7109375" style="2" bestFit="1" customWidth="1"/>
    <col min="5369" max="5369" width="12.140625" style="2" customWidth="1"/>
    <col min="5370" max="5370" width="16.7109375" style="2" customWidth="1"/>
    <col min="5371" max="5371" width="13.28515625" style="2" bestFit="1" customWidth="1"/>
    <col min="5372" max="5623" width="9.140625" style="2"/>
    <col min="5624" max="5624" width="22.7109375" style="2" bestFit="1" customWidth="1"/>
    <col min="5625" max="5625" width="12.140625" style="2" customWidth="1"/>
    <col min="5626" max="5626" width="16.7109375" style="2" customWidth="1"/>
    <col min="5627" max="5627" width="13.28515625" style="2" bestFit="1" customWidth="1"/>
    <col min="5628" max="5879" width="9.140625" style="2"/>
    <col min="5880" max="5880" width="22.7109375" style="2" bestFit="1" customWidth="1"/>
    <col min="5881" max="5881" width="12.140625" style="2" customWidth="1"/>
    <col min="5882" max="5882" width="16.7109375" style="2" customWidth="1"/>
    <col min="5883" max="5883" width="13.28515625" style="2" bestFit="1" customWidth="1"/>
    <col min="5884" max="6135" width="9.140625" style="2"/>
    <col min="6136" max="6136" width="22.7109375" style="2" bestFit="1" customWidth="1"/>
    <col min="6137" max="6137" width="12.140625" style="2" customWidth="1"/>
    <col min="6138" max="6138" width="16.7109375" style="2" customWidth="1"/>
    <col min="6139" max="6139" width="13.28515625" style="2" bestFit="1" customWidth="1"/>
    <col min="6140" max="6391" width="9.140625" style="2"/>
    <col min="6392" max="6392" width="22.7109375" style="2" bestFit="1" customWidth="1"/>
    <col min="6393" max="6393" width="12.140625" style="2" customWidth="1"/>
    <col min="6394" max="6394" width="16.7109375" style="2" customWidth="1"/>
    <col min="6395" max="6395" width="13.28515625" style="2" bestFit="1" customWidth="1"/>
    <col min="6396" max="6647" width="9.140625" style="2"/>
    <col min="6648" max="6648" width="22.7109375" style="2" bestFit="1" customWidth="1"/>
    <col min="6649" max="6649" width="12.140625" style="2" customWidth="1"/>
    <col min="6650" max="6650" width="16.7109375" style="2" customWidth="1"/>
    <col min="6651" max="6651" width="13.28515625" style="2" bestFit="1" customWidth="1"/>
    <col min="6652" max="6903" width="9.140625" style="2"/>
    <col min="6904" max="6904" width="22.7109375" style="2" bestFit="1" customWidth="1"/>
    <col min="6905" max="6905" width="12.140625" style="2" customWidth="1"/>
    <col min="6906" max="6906" width="16.7109375" style="2" customWidth="1"/>
    <col min="6907" max="6907" width="13.28515625" style="2" bestFit="1" customWidth="1"/>
    <col min="6908" max="7159" width="9.140625" style="2"/>
    <col min="7160" max="7160" width="22.7109375" style="2" bestFit="1" customWidth="1"/>
    <col min="7161" max="7161" width="12.140625" style="2" customWidth="1"/>
    <col min="7162" max="7162" width="16.7109375" style="2" customWidth="1"/>
    <col min="7163" max="7163" width="13.28515625" style="2" bestFit="1" customWidth="1"/>
    <col min="7164" max="7415" width="9.140625" style="2"/>
    <col min="7416" max="7416" width="22.7109375" style="2" bestFit="1" customWidth="1"/>
    <col min="7417" max="7417" width="12.140625" style="2" customWidth="1"/>
    <col min="7418" max="7418" width="16.7109375" style="2" customWidth="1"/>
    <col min="7419" max="7419" width="13.28515625" style="2" bestFit="1" customWidth="1"/>
    <col min="7420" max="7671" width="9.140625" style="2"/>
    <col min="7672" max="7672" width="22.7109375" style="2" bestFit="1" customWidth="1"/>
    <col min="7673" max="7673" width="12.140625" style="2" customWidth="1"/>
    <col min="7674" max="7674" width="16.7109375" style="2" customWidth="1"/>
    <col min="7675" max="7675" width="13.28515625" style="2" bestFit="1" customWidth="1"/>
    <col min="7676" max="7927" width="9.140625" style="2"/>
    <col min="7928" max="7928" width="22.7109375" style="2" bestFit="1" customWidth="1"/>
    <col min="7929" max="7929" width="12.140625" style="2" customWidth="1"/>
    <col min="7930" max="7930" width="16.7109375" style="2" customWidth="1"/>
    <col min="7931" max="7931" width="13.28515625" style="2" bestFit="1" customWidth="1"/>
    <col min="7932" max="8183" width="9.140625" style="2"/>
    <col min="8184" max="8184" width="22.7109375" style="2" bestFit="1" customWidth="1"/>
    <col min="8185" max="8185" width="12.140625" style="2" customWidth="1"/>
    <col min="8186" max="8186" width="16.7109375" style="2" customWidth="1"/>
    <col min="8187" max="8187" width="13.28515625" style="2" bestFit="1" customWidth="1"/>
    <col min="8188" max="8439" width="9.140625" style="2"/>
    <col min="8440" max="8440" width="22.7109375" style="2" bestFit="1" customWidth="1"/>
    <col min="8441" max="8441" width="12.140625" style="2" customWidth="1"/>
    <col min="8442" max="8442" width="16.7109375" style="2" customWidth="1"/>
    <col min="8443" max="8443" width="13.28515625" style="2" bestFit="1" customWidth="1"/>
    <col min="8444" max="8695" width="9.140625" style="2"/>
    <col min="8696" max="8696" width="22.7109375" style="2" bestFit="1" customWidth="1"/>
    <col min="8697" max="8697" width="12.140625" style="2" customWidth="1"/>
    <col min="8698" max="8698" width="16.7109375" style="2" customWidth="1"/>
    <col min="8699" max="8699" width="13.28515625" style="2" bestFit="1" customWidth="1"/>
    <col min="8700" max="8951" width="9.140625" style="2"/>
    <col min="8952" max="8952" width="22.7109375" style="2" bestFit="1" customWidth="1"/>
    <col min="8953" max="8953" width="12.140625" style="2" customWidth="1"/>
    <col min="8954" max="8954" width="16.7109375" style="2" customWidth="1"/>
    <col min="8955" max="8955" width="13.28515625" style="2" bestFit="1" customWidth="1"/>
    <col min="8956" max="9207" width="9.140625" style="2"/>
    <col min="9208" max="9208" width="22.7109375" style="2" bestFit="1" customWidth="1"/>
    <col min="9209" max="9209" width="12.140625" style="2" customWidth="1"/>
    <col min="9210" max="9210" width="16.7109375" style="2" customWidth="1"/>
    <col min="9211" max="9211" width="13.28515625" style="2" bestFit="1" customWidth="1"/>
    <col min="9212" max="9463" width="9.140625" style="2"/>
    <col min="9464" max="9464" width="22.7109375" style="2" bestFit="1" customWidth="1"/>
    <col min="9465" max="9465" width="12.140625" style="2" customWidth="1"/>
    <col min="9466" max="9466" width="16.7109375" style="2" customWidth="1"/>
    <col min="9467" max="9467" width="13.28515625" style="2" bestFit="1" customWidth="1"/>
    <col min="9468" max="9719" width="9.140625" style="2"/>
    <col min="9720" max="9720" width="22.7109375" style="2" bestFit="1" customWidth="1"/>
    <col min="9721" max="9721" width="12.140625" style="2" customWidth="1"/>
    <col min="9722" max="9722" width="16.7109375" style="2" customWidth="1"/>
    <col min="9723" max="9723" width="13.28515625" style="2" bestFit="1" customWidth="1"/>
    <col min="9724" max="9975" width="9.140625" style="2"/>
    <col min="9976" max="9976" width="22.7109375" style="2" bestFit="1" customWidth="1"/>
    <col min="9977" max="9977" width="12.140625" style="2" customWidth="1"/>
    <col min="9978" max="9978" width="16.7109375" style="2" customWidth="1"/>
    <col min="9979" max="9979" width="13.28515625" style="2" bestFit="1" customWidth="1"/>
    <col min="9980" max="10231" width="9.140625" style="2"/>
    <col min="10232" max="10232" width="22.7109375" style="2" bestFit="1" customWidth="1"/>
    <col min="10233" max="10233" width="12.140625" style="2" customWidth="1"/>
    <col min="10234" max="10234" width="16.7109375" style="2" customWidth="1"/>
    <col min="10235" max="10235" width="13.28515625" style="2" bestFit="1" customWidth="1"/>
    <col min="10236" max="10487" width="9.140625" style="2"/>
    <col min="10488" max="10488" width="22.7109375" style="2" bestFit="1" customWidth="1"/>
    <col min="10489" max="10489" width="12.140625" style="2" customWidth="1"/>
    <col min="10490" max="10490" width="16.7109375" style="2" customWidth="1"/>
    <col min="10491" max="10491" width="13.28515625" style="2" bestFit="1" customWidth="1"/>
    <col min="10492" max="10743" width="9.140625" style="2"/>
    <col min="10744" max="10744" width="22.7109375" style="2" bestFit="1" customWidth="1"/>
    <col min="10745" max="10745" width="12.140625" style="2" customWidth="1"/>
    <col min="10746" max="10746" width="16.7109375" style="2" customWidth="1"/>
    <col min="10747" max="10747" width="13.28515625" style="2" bestFit="1" customWidth="1"/>
    <col min="10748" max="10999" width="9.140625" style="2"/>
    <col min="11000" max="11000" width="22.7109375" style="2" bestFit="1" customWidth="1"/>
    <col min="11001" max="11001" width="12.140625" style="2" customWidth="1"/>
    <col min="11002" max="11002" width="16.7109375" style="2" customWidth="1"/>
    <col min="11003" max="11003" width="13.28515625" style="2" bestFit="1" customWidth="1"/>
    <col min="11004" max="11255" width="9.140625" style="2"/>
    <col min="11256" max="11256" width="22.7109375" style="2" bestFit="1" customWidth="1"/>
    <col min="11257" max="11257" width="12.140625" style="2" customWidth="1"/>
    <col min="11258" max="11258" width="16.7109375" style="2" customWidth="1"/>
    <col min="11259" max="11259" width="13.28515625" style="2" bestFit="1" customWidth="1"/>
    <col min="11260" max="11511" width="9.140625" style="2"/>
    <col min="11512" max="11512" width="22.7109375" style="2" bestFit="1" customWidth="1"/>
    <col min="11513" max="11513" width="12.140625" style="2" customWidth="1"/>
    <col min="11514" max="11514" width="16.7109375" style="2" customWidth="1"/>
    <col min="11515" max="11515" width="13.28515625" style="2" bestFit="1" customWidth="1"/>
    <col min="11516" max="11767" width="9.140625" style="2"/>
    <col min="11768" max="11768" width="22.7109375" style="2" bestFit="1" customWidth="1"/>
    <col min="11769" max="11769" width="12.140625" style="2" customWidth="1"/>
    <col min="11770" max="11770" width="16.7109375" style="2" customWidth="1"/>
    <col min="11771" max="11771" width="13.28515625" style="2" bestFit="1" customWidth="1"/>
    <col min="11772" max="12023" width="9.140625" style="2"/>
    <col min="12024" max="12024" width="22.7109375" style="2" bestFit="1" customWidth="1"/>
    <col min="12025" max="12025" width="12.140625" style="2" customWidth="1"/>
    <col min="12026" max="12026" width="16.7109375" style="2" customWidth="1"/>
    <col min="12027" max="12027" width="13.28515625" style="2" bestFit="1" customWidth="1"/>
    <col min="12028" max="12279" width="9.140625" style="2"/>
    <col min="12280" max="12280" width="22.7109375" style="2" bestFit="1" customWidth="1"/>
    <col min="12281" max="12281" width="12.140625" style="2" customWidth="1"/>
    <col min="12282" max="12282" width="16.7109375" style="2" customWidth="1"/>
    <col min="12283" max="12283" width="13.28515625" style="2" bestFit="1" customWidth="1"/>
    <col min="12284" max="12535" width="9.140625" style="2"/>
    <col min="12536" max="12536" width="22.7109375" style="2" bestFit="1" customWidth="1"/>
    <col min="12537" max="12537" width="12.140625" style="2" customWidth="1"/>
    <col min="12538" max="12538" width="16.7109375" style="2" customWidth="1"/>
    <col min="12539" max="12539" width="13.28515625" style="2" bestFit="1" customWidth="1"/>
    <col min="12540" max="12791" width="9.140625" style="2"/>
    <col min="12792" max="12792" width="22.7109375" style="2" bestFit="1" customWidth="1"/>
    <col min="12793" max="12793" width="12.140625" style="2" customWidth="1"/>
    <col min="12794" max="12794" width="16.7109375" style="2" customWidth="1"/>
    <col min="12795" max="12795" width="13.28515625" style="2" bestFit="1" customWidth="1"/>
    <col min="12796" max="13047" width="9.140625" style="2"/>
    <col min="13048" max="13048" width="22.7109375" style="2" bestFit="1" customWidth="1"/>
    <col min="13049" max="13049" width="12.140625" style="2" customWidth="1"/>
    <col min="13050" max="13050" width="16.7109375" style="2" customWidth="1"/>
    <col min="13051" max="13051" width="13.28515625" style="2" bestFit="1" customWidth="1"/>
    <col min="13052" max="13303" width="9.140625" style="2"/>
    <col min="13304" max="13304" width="22.7109375" style="2" bestFit="1" customWidth="1"/>
    <col min="13305" max="13305" width="12.140625" style="2" customWidth="1"/>
    <col min="13306" max="13306" width="16.7109375" style="2" customWidth="1"/>
    <col min="13307" max="13307" width="13.28515625" style="2" bestFit="1" customWidth="1"/>
    <col min="13308" max="13559" width="9.140625" style="2"/>
    <col min="13560" max="13560" width="22.7109375" style="2" bestFit="1" customWidth="1"/>
    <col min="13561" max="13561" width="12.140625" style="2" customWidth="1"/>
    <col min="13562" max="13562" width="16.7109375" style="2" customWidth="1"/>
    <col min="13563" max="13563" width="13.28515625" style="2" bestFit="1" customWidth="1"/>
    <col min="13564" max="13815" width="9.140625" style="2"/>
    <col min="13816" max="13816" width="22.7109375" style="2" bestFit="1" customWidth="1"/>
    <col min="13817" max="13817" width="12.140625" style="2" customWidth="1"/>
    <col min="13818" max="13818" width="16.7109375" style="2" customWidth="1"/>
    <col min="13819" max="13819" width="13.28515625" style="2" bestFit="1" customWidth="1"/>
    <col min="13820" max="14071" width="9.140625" style="2"/>
    <col min="14072" max="14072" width="22.7109375" style="2" bestFit="1" customWidth="1"/>
    <col min="14073" max="14073" width="12.140625" style="2" customWidth="1"/>
    <col min="14074" max="14074" width="16.7109375" style="2" customWidth="1"/>
    <col min="14075" max="14075" width="13.28515625" style="2" bestFit="1" customWidth="1"/>
    <col min="14076" max="14327" width="9.140625" style="2"/>
    <col min="14328" max="14328" width="22.7109375" style="2" bestFit="1" customWidth="1"/>
    <col min="14329" max="14329" width="12.140625" style="2" customWidth="1"/>
    <col min="14330" max="14330" width="16.7109375" style="2" customWidth="1"/>
    <col min="14331" max="14331" width="13.28515625" style="2" bestFit="1" customWidth="1"/>
    <col min="14332" max="14583" width="9.140625" style="2"/>
    <col min="14584" max="14584" width="22.7109375" style="2" bestFit="1" customWidth="1"/>
    <col min="14585" max="14585" width="12.140625" style="2" customWidth="1"/>
    <col min="14586" max="14586" width="16.7109375" style="2" customWidth="1"/>
    <col min="14587" max="14587" width="13.28515625" style="2" bestFit="1" customWidth="1"/>
    <col min="14588" max="14839" width="9.140625" style="2"/>
    <col min="14840" max="14840" width="22.7109375" style="2" bestFit="1" customWidth="1"/>
    <col min="14841" max="14841" width="12.140625" style="2" customWidth="1"/>
    <col min="14842" max="14842" width="16.7109375" style="2" customWidth="1"/>
    <col min="14843" max="14843" width="13.28515625" style="2" bestFit="1" customWidth="1"/>
    <col min="14844" max="15095" width="9.140625" style="2"/>
    <col min="15096" max="15096" width="22.7109375" style="2" bestFit="1" customWidth="1"/>
    <col min="15097" max="15097" width="12.140625" style="2" customWidth="1"/>
    <col min="15098" max="15098" width="16.7109375" style="2" customWidth="1"/>
    <col min="15099" max="15099" width="13.28515625" style="2" bestFit="1" customWidth="1"/>
    <col min="15100" max="15351" width="9.140625" style="2"/>
    <col min="15352" max="15352" width="22.7109375" style="2" bestFit="1" customWidth="1"/>
    <col min="15353" max="15353" width="12.140625" style="2" customWidth="1"/>
    <col min="15354" max="15354" width="16.7109375" style="2" customWidth="1"/>
    <col min="15355" max="15355" width="13.28515625" style="2" bestFit="1" customWidth="1"/>
    <col min="15356" max="15607" width="9.140625" style="2"/>
    <col min="15608" max="15608" width="22.7109375" style="2" bestFit="1" customWidth="1"/>
    <col min="15609" max="15609" width="12.140625" style="2" customWidth="1"/>
    <col min="15610" max="15610" width="16.7109375" style="2" customWidth="1"/>
    <col min="15611" max="15611" width="13.28515625" style="2" bestFit="1" customWidth="1"/>
    <col min="15612" max="15863" width="9.140625" style="2"/>
    <col min="15864" max="15864" width="22.7109375" style="2" bestFit="1" customWidth="1"/>
    <col min="15865" max="15865" width="12.140625" style="2" customWidth="1"/>
    <col min="15866" max="15866" width="16.7109375" style="2" customWidth="1"/>
    <col min="15867" max="15867" width="13.28515625" style="2" bestFit="1" customWidth="1"/>
    <col min="15868" max="16119" width="9.140625" style="2"/>
    <col min="16120" max="16120" width="22.7109375" style="2" bestFit="1" customWidth="1"/>
    <col min="16121" max="16121" width="12.140625" style="2" customWidth="1"/>
    <col min="16122" max="16122" width="16.7109375" style="2" customWidth="1"/>
    <col min="16123" max="16123" width="13.28515625" style="2" bestFit="1" customWidth="1"/>
    <col min="16124" max="16384" width="9.140625" style="2"/>
  </cols>
  <sheetData>
    <row r="1" spans="1:20" x14ac:dyDescent="0.2">
      <c r="A1" s="22" t="s">
        <v>73</v>
      </c>
      <c r="B1" s="23" t="s">
        <v>75</v>
      </c>
      <c r="C1" s="25"/>
      <c r="D1" s="25"/>
      <c r="F1" s="41" t="s">
        <v>73</v>
      </c>
      <c r="G1" s="42" t="s">
        <v>75</v>
      </c>
      <c r="K1" s="169" t="s">
        <v>76</v>
      </c>
      <c r="L1" s="169"/>
      <c r="M1" s="44" t="s">
        <v>74</v>
      </c>
      <c r="N1" s="1"/>
    </row>
    <row r="2" spans="1:20" x14ac:dyDescent="0.2">
      <c r="A2" s="25" t="s">
        <v>88</v>
      </c>
      <c r="B2" s="26">
        <f>'Octubre 2021'!B2</f>
        <v>2021</v>
      </c>
      <c r="C2" s="25"/>
      <c r="D2" s="25"/>
      <c r="F2" s="44" t="str">
        <f>A2</f>
        <v>MES: NOVIEMBRE</v>
      </c>
      <c r="G2" s="45">
        <f>'Octubre 2021'!G2</f>
        <v>2020</v>
      </c>
      <c r="K2" s="1" t="str">
        <f>A2</f>
        <v>MES: NOVIEMBRE</v>
      </c>
      <c r="L2" s="3"/>
      <c r="M2" s="1" t="str">
        <f>'Octubre 2021'!M2</f>
        <v>2021/2020</v>
      </c>
      <c r="N2" s="1"/>
    </row>
    <row r="3" spans="1:20" ht="15.75" thickBot="1" x14ac:dyDescent="0.35">
      <c r="A3" s="81"/>
      <c r="K3" s="17"/>
    </row>
    <row r="4" spans="1:20" ht="13.5" thickBot="1" x14ac:dyDescent="0.25">
      <c r="A4" s="27"/>
      <c r="B4" s="95" t="s">
        <v>72</v>
      </c>
      <c r="C4" s="82" t="s">
        <v>0</v>
      </c>
      <c r="D4" s="83" t="s">
        <v>3</v>
      </c>
      <c r="F4" s="46"/>
      <c r="G4" s="96" t="s">
        <v>72</v>
      </c>
      <c r="H4" s="47" t="s">
        <v>0</v>
      </c>
      <c r="I4" s="48" t="s">
        <v>3</v>
      </c>
      <c r="K4" s="4"/>
      <c r="L4" s="97" t="s">
        <v>2</v>
      </c>
      <c r="M4" s="18" t="s">
        <v>0</v>
      </c>
      <c r="N4" s="19" t="s">
        <v>3</v>
      </c>
    </row>
    <row r="5" spans="1:20" ht="13.5" thickBot="1" x14ac:dyDescent="0.25">
      <c r="A5" s="27"/>
      <c r="B5" s="27"/>
      <c r="C5" s="28"/>
      <c r="D5" s="27"/>
      <c r="F5" s="46"/>
      <c r="G5" s="46"/>
      <c r="H5" s="49"/>
      <c r="I5" s="46"/>
      <c r="K5" s="4"/>
      <c r="L5" s="5"/>
      <c r="M5" s="5"/>
      <c r="N5" s="4"/>
    </row>
    <row r="6" spans="1:20" ht="13.5" thickBot="1" x14ac:dyDescent="0.25">
      <c r="A6" s="84" t="s">
        <v>1</v>
      </c>
      <c r="B6" s="85"/>
      <c r="C6" s="85"/>
      <c r="D6" s="85"/>
      <c r="E6" s="20"/>
      <c r="F6" s="50" t="s">
        <v>1</v>
      </c>
      <c r="G6" s="51"/>
      <c r="H6" s="51"/>
      <c r="I6" s="51"/>
      <c r="K6" s="98" t="s">
        <v>1</v>
      </c>
      <c r="L6" s="99"/>
      <c r="M6" s="99"/>
      <c r="N6" s="99"/>
      <c r="O6" s="158"/>
      <c r="P6" s="158"/>
      <c r="Q6" s="158"/>
      <c r="R6" s="158"/>
      <c r="S6" s="158"/>
      <c r="T6" s="158"/>
    </row>
    <row r="7" spans="1:20" ht="12" customHeight="1" thickBot="1" x14ac:dyDescent="0.25">
      <c r="B7" s="111"/>
      <c r="C7" s="111"/>
      <c r="D7" s="111"/>
      <c r="E7" s="20"/>
      <c r="F7" s="52"/>
      <c r="G7" s="121"/>
      <c r="H7" s="121"/>
      <c r="I7" s="121"/>
      <c r="L7" s="100"/>
      <c r="M7" s="100"/>
      <c r="N7" s="100"/>
      <c r="O7" s="158"/>
      <c r="P7" s="158"/>
      <c r="Q7" s="158"/>
    </row>
    <row r="8" spans="1:20" ht="13.5" thickBot="1" x14ac:dyDescent="0.25">
      <c r="A8" s="86" t="s">
        <v>4</v>
      </c>
      <c r="B8" s="87"/>
      <c r="C8" s="87"/>
      <c r="D8" s="87"/>
      <c r="E8" s="20"/>
      <c r="F8" s="54" t="s">
        <v>4</v>
      </c>
      <c r="G8" s="51"/>
      <c r="H8" s="51"/>
      <c r="I8" s="55"/>
      <c r="K8" s="101" t="s">
        <v>4</v>
      </c>
      <c r="L8" s="99"/>
      <c r="M8" s="99"/>
      <c r="N8" s="99"/>
      <c r="O8" s="158"/>
      <c r="P8" s="158"/>
      <c r="Q8" s="158"/>
      <c r="R8" s="158"/>
      <c r="S8" s="158"/>
      <c r="T8" s="158"/>
    </row>
    <row r="9" spans="1:20" ht="13.5" thickBot="1" x14ac:dyDescent="0.25">
      <c r="A9" s="29" t="s">
        <v>5</v>
      </c>
      <c r="B9" s="30"/>
      <c r="C9" s="30"/>
      <c r="D9" s="31"/>
      <c r="E9" s="21"/>
      <c r="F9" s="56" t="s">
        <v>5</v>
      </c>
      <c r="G9" s="57"/>
      <c r="H9" s="57"/>
      <c r="I9" s="58"/>
      <c r="K9" s="7" t="s">
        <v>5</v>
      </c>
      <c r="L9" s="102"/>
      <c r="M9" s="102"/>
      <c r="N9" s="102"/>
      <c r="O9" s="158"/>
      <c r="P9" s="158"/>
      <c r="Q9" s="158"/>
      <c r="R9" s="158"/>
      <c r="S9" s="158"/>
      <c r="T9" s="158"/>
    </row>
    <row r="10" spans="1:20" ht="13.5" thickBot="1" x14ac:dyDescent="0.25">
      <c r="A10" s="32" t="s">
        <v>6</v>
      </c>
      <c r="B10" s="30"/>
      <c r="C10" s="30"/>
      <c r="D10" s="31"/>
      <c r="E10" s="20"/>
      <c r="F10" s="59" t="s">
        <v>6</v>
      </c>
      <c r="G10" s="79"/>
      <c r="H10" s="79"/>
      <c r="I10" s="80"/>
      <c r="K10" s="8" t="s">
        <v>6</v>
      </c>
      <c r="L10" s="113"/>
      <c r="M10" s="113"/>
      <c r="N10" s="115"/>
      <c r="O10" s="158"/>
      <c r="P10" s="158"/>
      <c r="Q10" s="158"/>
      <c r="R10" s="158"/>
      <c r="S10" s="158"/>
      <c r="T10" s="158"/>
    </row>
    <row r="11" spans="1:20" ht="13.5" thickBot="1" x14ac:dyDescent="0.25">
      <c r="A11" s="32" t="s">
        <v>7</v>
      </c>
      <c r="B11" s="30"/>
      <c r="C11" s="30"/>
      <c r="D11" s="31"/>
      <c r="E11" s="20"/>
      <c r="F11" s="59" t="s">
        <v>7</v>
      </c>
      <c r="G11" s="79"/>
      <c r="H11" s="79"/>
      <c r="I11" s="80"/>
      <c r="K11" s="8" t="s">
        <v>7</v>
      </c>
      <c r="L11" s="113"/>
      <c r="M11" s="113"/>
      <c r="N11" s="115"/>
      <c r="O11" s="158"/>
      <c r="P11" s="158"/>
      <c r="Q11" s="158"/>
      <c r="R11" s="158"/>
      <c r="S11" s="158"/>
      <c r="T11" s="158"/>
    </row>
    <row r="12" spans="1:20" ht="13.5" thickBot="1" x14ac:dyDescent="0.25">
      <c r="A12" s="32" t="s">
        <v>8</v>
      </c>
      <c r="B12" s="30"/>
      <c r="C12" s="30"/>
      <c r="D12" s="31"/>
      <c r="E12" s="20"/>
      <c r="F12" s="59" t="s">
        <v>8</v>
      </c>
      <c r="G12" s="79"/>
      <c r="H12" s="79"/>
      <c r="I12" s="80"/>
      <c r="K12" s="8" t="s">
        <v>8</v>
      </c>
      <c r="L12" s="113"/>
      <c r="M12" s="113"/>
      <c r="N12" s="115"/>
      <c r="O12" s="158"/>
      <c r="P12" s="158"/>
      <c r="Q12" s="158"/>
      <c r="R12" s="158"/>
      <c r="S12" s="158"/>
      <c r="T12" s="158"/>
    </row>
    <row r="13" spans="1:20" ht="13.5" thickBot="1" x14ac:dyDescent="0.25">
      <c r="A13" s="32" t="s">
        <v>9</v>
      </c>
      <c r="B13" s="30"/>
      <c r="C13" s="30"/>
      <c r="D13" s="31"/>
      <c r="E13" s="20"/>
      <c r="F13" s="59" t="s">
        <v>9</v>
      </c>
      <c r="G13" s="79"/>
      <c r="H13" s="79"/>
      <c r="I13" s="80"/>
      <c r="K13" s="8" t="s">
        <v>9</v>
      </c>
      <c r="L13" s="113"/>
      <c r="M13" s="113"/>
      <c r="N13" s="115"/>
      <c r="O13" s="158"/>
      <c r="P13" s="158"/>
      <c r="Q13" s="158"/>
      <c r="R13" s="158"/>
      <c r="S13" s="158"/>
      <c r="T13" s="158"/>
    </row>
    <row r="14" spans="1:20" ht="13.5" thickBot="1" x14ac:dyDescent="0.25">
      <c r="A14" s="32" t="s">
        <v>10</v>
      </c>
      <c r="B14" s="30"/>
      <c r="C14" s="30"/>
      <c r="D14" s="31"/>
      <c r="E14" s="20"/>
      <c r="F14" s="59" t="s">
        <v>10</v>
      </c>
      <c r="G14" s="79"/>
      <c r="H14" s="79"/>
      <c r="I14" s="80"/>
      <c r="K14" s="8" t="s">
        <v>10</v>
      </c>
      <c r="L14" s="113"/>
      <c r="M14" s="113"/>
      <c r="N14" s="115"/>
      <c r="O14" s="158"/>
      <c r="P14" s="158"/>
      <c r="Q14" s="158"/>
      <c r="R14" s="158"/>
      <c r="S14" s="158"/>
      <c r="T14" s="158"/>
    </row>
    <row r="15" spans="1:20" ht="13.5" thickBot="1" x14ac:dyDescent="0.25">
      <c r="A15" s="32" t="s">
        <v>11</v>
      </c>
      <c r="B15" s="30"/>
      <c r="C15" s="30"/>
      <c r="D15" s="31"/>
      <c r="E15" s="20"/>
      <c r="F15" s="59" t="s">
        <v>11</v>
      </c>
      <c r="G15" s="79"/>
      <c r="H15" s="79"/>
      <c r="I15" s="80"/>
      <c r="K15" s="8" t="s">
        <v>11</v>
      </c>
      <c r="L15" s="113"/>
      <c r="M15" s="113"/>
      <c r="N15" s="115"/>
      <c r="O15" s="158"/>
      <c r="P15" s="158"/>
      <c r="Q15" s="158"/>
      <c r="R15" s="158"/>
      <c r="S15" s="158"/>
      <c r="T15" s="158"/>
    </row>
    <row r="16" spans="1:20" ht="13.5" thickBot="1" x14ac:dyDescent="0.25">
      <c r="A16" s="33" t="s">
        <v>12</v>
      </c>
      <c r="B16" s="34"/>
      <c r="C16" s="34"/>
      <c r="D16" s="35"/>
      <c r="E16" s="20"/>
      <c r="F16" s="60" t="s">
        <v>12</v>
      </c>
      <c r="G16" s="109"/>
      <c r="H16" s="109"/>
      <c r="I16" s="110"/>
      <c r="K16" s="9" t="s">
        <v>12</v>
      </c>
      <c r="L16" s="116"/>
      <c r="M16" s="116"/>
      <c r="N16" s="117"/>
      <c r="O16" s="158"/>
      <c r="P16" s="158"/>
      <c r="Q16" s="158"/>
      <c r="R16" s="158"/>
      <c r="S16" s="158"/>
      <c r="T16" s="158"/>
    </row>
    <row r="17" spans="1:20" ht="13.5" thickBot="1" x14ac:dyDescent="0.25">
      <c r="B17" s="36"/>
      <c r="C17" s="36"/>
      <c r="D17" s="36"/>
      <c r="E17" s="20"/>
      <c r="F17" s="63"/>
      <c r="G17" s="64"/>
      <c r="H17" s="64"/>
      <c r="I17" s="64"/>
      <c r="L17" s="106"/>
      <c r="M17" s="106"/>
      <c r="N17" s="106"/>
      <c r="O17" s="158"/>
      <c r="P17" s="158"/>
      <c r="Q17" s="158"/>
    </row>
    <row r="18" spans="1:20" ht="13.5" thickBot="1" x14ac:dyDescent="0.25">
      <c r="A18" s="88" t="s">
        <v>13</v>
      </c>
      <c r="B18" s="89"/>
      <c r="C18" s="89"/>
      <c r="D18" s="89"/>
      <c r="E18" s="20"/>
      <c r="F18" s="65" t="s">
        <v>13</v>
      </c>
      <c r="G18" s="66"/>
      <c r="H18" s="66"/>
      <c r="I18" s="67"/>
      <c r="K18" s="107" t="s">
        <v>13</v>
      </c>
      <c r="L18" s="108"/>
      <c r="M18" s="108"/>
      <c r="N18" s="120"/>
      <c r="O18" s="158"/>
      <c r="P18" s="158"/>
      <c r="Q18" s="158"/>
      <c r="R18" s="158"/>
      <c r="S18" s="158"/>
      <c r="T18" s="158"/>
    </row>
    <row r="19" spans="1:20" ht="13.5" thickBot="1" x14ac:dyDescent="0.25">
      <c r="A19" s="38" t="s">
        <v>14</v>
      </c>
      <c r="B19" s="30"/>
      <c r="C19" s="30"/>
      <c r="D19" s="31"/>
      <c r="E19" s="20"/>
      <c r="F19" s="68" t="s">
        <v>14</v>
      </c>
      <c r="G19" s="30"/>
      <c r="H19" s="30"/>
      <c r="I19" s="31"/>
      <c r="K19" s="10" t="s">
        <v>14</v>
      </c>
      <c r="L19" s="148"/>
      <c r="M19" s="148"/>
      <c r="N19" s="149"/>
      <c r="O19" s="158"/>
      <c r="P19" s="158"/>
      <c r="Q19" s="158"/>
      <c r="R19" s="158"/>
      <c r="S19" s="158"/>
      <c r="T19" s="158"/>
    </row>
    <row r="20" spans="1:20" ht="13.5" thickBot="1" x14ac:dyDescent="0.25">
      <c r="A20" s="39" t="s">
        <v>15</v>
      </c>
      <c r="B20" s="30"/>
      <c r="C20" s="30"/>
      <c r="D20" s="31"/>
      <c r="E20" s="20"/>
      <c r="F20" s="68" t="s">
        <v>15</v>
      </c>
      <c r="G20" s="30"/>
      <c r="H20" s="30"/>
      <c r="I20" s="31"/>
      <c r="K20" s="11" t="s">
        <v>15</v>
      </c>
      <c r="L20" s="148"/>
      <c r="M20" s="148"/>
      <c r="N20" s="149"/>
      <c r="O20" s="158"/>
      <c r="P20" s="158"/>
      <c r="Q20" s="158"/>
      <c r="R20" s="158"/>
      <c r="S20" s="158"/>
      <c r="T20" s="158"/>
    </row>
    <row r="21" spans="1:20" ht="13.5" thickBot="1" x14ac:dyDescent="0.25">
      <c r="A21" s="40" t="s">
        <v>16</v>
      </c>
      <c r="B21" s="34"/>
      <c r="C21" s="34"/>
      <c r="D21" s="35"/>
      <c r="E21" s="20"/>
      <c r="F21" s="69" t="s">
        <v>16</v>
      </c>
      <c r="G21" s="34"/>
      <c r="H21" s="34"/>
      <c r="I21" s="35"/>
      <c r="K21" s="12" t="s">
        <v>16</v>
      </c>
      <c r="L21" s="150"/>
      <c r="M21" s="150"/>
      <c r="N21" s="151"/>
      <c r="O21" s="158"/>
      <c r="P21" s="158"/>
      <c r="Q21" s="158"/>
      <c r="R21" s="158"/>
      <c r="S21" s="158"/>
      <c r="T21" s="158"/>
    </row>
    <row r="22" spans="1:20" ht="13.5" thickBot="1" x14ac:dyDescent="0.25">
      <c r="B22" s="37"/>
      <c r="C22" s="37"/>
      <c r="D22" s="37"/>
      <c r="E22" s="20"/>
      <c r="F22" s="63"/>
      <c r="G22" s="70"/>
      <c r="H22" s="70"/>
      <c r="I22" s="70"/>
      <c r="L22" s="100"/>
      <c r="M22" s="100"/>
      <c r="N22" s="100"/>
      <c r="O22" s="158"/>
      <c r="P22" s="158"/>
      <c r="Q22" s="158"/>
    </row>
    <row r="23" spans="1:20" ht="13.5" thickBot="1" x14ac:dyDescent="0.25">
      <c r="A23" s="90" t="s">
        <v>17</v>
      </c>
      <c r="B23" s="85"/>
      <c r="C23" s="85"/>
      <c r="D23" s="85"/>
      <c r="E23" s="20"/>
      <c r="F23" s="54" t="s">
        <v>17</v>
      </c>
      <c r="G23" s="51"/>
      <c r="H23" s="51"/>
      <c r="I23" s="55"/>
      <c r="K23" s="101" t="s">
        <v>17</v>
      </c>
      <c r="L23" s="99"/>
      <c r="M23" s="99"/>
      <c r="N23" s="99"/>
      <c r="O23" s="158"/>
      <c r="P23" s="158"/>
      <c r="Q23" s="158"/>
      <c r="R23" s="158"/>
      <c r="S23" s="158"/>
      <c r="T23" s="158"/>
    </row>
    <row r="24" spans="1:20" ht="13.5" thickBot="1" x14ac:dyDescent="0.25">
      <c r="A24" s="91" t="s">
        <v>18</v>
      </c>
      <c r="B24" s="34"/>
      <c r="C24" s="34"/>
      <c r="D24" s="35"/>
      <c r="E24" s="20"/>
      <c r="F24" s="71" t="s">
        <v>18</v>
      </c>
      <c r="G24" s="61"/>
      <c r="H24" s="61"/>
      <c r="I24" s="62"/>
      <c r="K24" s="13" t="s">
        <v>18</v>
      </c>
      <c r="L24" s="104"/>
      <c r="M24" s="104"/>
      <c r="N24" s="105"/>
      <c r="O24" s="158"/>
      <c r="P24" s="158"/>
      <c r="Q24" s="158"/>
      <c r="R24" s="158"/>
      <c r="S24" s="158"/>
      <c r="T24" s="158"/>
    </row>
    <row r="25" spans="1:20" ht="13.5" thickBot="1" x14ac:dyDescent="0.25">
      <c r="B25" s="37"/>
      <c r="C25" s="37"/>
      <c r="D25" s="37"/>
      <c r="E25" s="20"/>
      <c r="F25" s="63"/>
      <c r="G25" s="70"/>
      <c r="H25" s="70"/>
      <c r="I25" s="70"/>
      <c r="L25" s="100"/>
      <c r="M25" s="100"/>
      <c r="N25" s="100"/>
      <c r="O25" s="158"/>
      <c r="P25" s="158"/>
      <c r="Q25" s="158"/>
    </row>
    <row r="26" spans="1:20" ht="13.5" thickBot="1" x14ac:dyDescent="0.25">
      <c r="A26" s="84" t="s">
        <v>19</v>
      </c>
      <c r="B26" s="85"/>
      <c r="C26" s="85"/>
      <c r="D26" s="85"/>
      <c r="E26" s="20"/>
      <c r="F26" s="50" t="s">
        <v>19</v>
      </c>
      <c r="G26" s="51"/>
      <c r="H26" s="51"/>
      <c r="I26" s="55"/>
      <c r="K26" s="98" t="s">
        <v>19</v>
      </c>
      <c r="L26" s="99"/>
      <c r="M26" s="99"/>
      <c r="N26" s="99"/>
      <c r="O26" s="158"/>
      <c r="P26" s="158"/>
      <c r="Q26" s="158"/>
      <c r="R26" s="158"/>
      <c r="S26" s="158"/>
      <c r="T26" s="158"/>
    </row>
    <row r="27" spans="1:20" ht="13.5" thickBot="1" x14ac:dyDescent="0.25">
      <c r="A27" s="92" t="s">
        <v>20</v>
      </c>
      <c r="B27" s="34"/>
      <c r="C27" s="34"/>
      <c r="D27" s="35"/>
      <c r="E27" s="20"/>
      <c r="F27" s="72" t="s">
        <v>20</v>
      </c>
      <c r="G27" s="61"/>
      <c r="H27" s="61"/>
      <c r="I27" s="62"/>
      <c r="K27" s="14" t="s">
        <v>20</v>
      </c>
      <c r="L27" s="104"/>
      <c r="M27" s="104"/>
      <c r="N27" s="105"/>
      <c r="O27" s="158"/>
      <c r="P27" s="158"/>
      <c r="Q27" s="158"/>
      <c r="R27" s="158"/>
      <c r="S27" s="158"/>
      <c r="T27" s="158"/>
    </row>
    <row r="28" spans="1:20" ht="13.5" thickBot="1" x14ac:dyDescent="0.25">
      <c r="B28" s="111"/>
      <c r="C28" s="111"/>
      <c r="D28" s="111"/>
      <c r="E28" s="20"/>
      <c r="F28" s="63"/>
      <c r="G28" s="122"/>
      <c r="H28" s="122"/>
      <c r="I28" s="122"/>
      <c r="L28" s="100"/>
      <c r="M28" s="100"/>
      <c r="N28" s="100"/>
      <c r="O28" s="158"/>
      <c r="P28" s="158"/>
      <c r="Q28" s="158"/>
    </row>
    <row r="29" spans="1:20" ht="13.5" thickBot="1" x14ac:dyDescent="0.25">
      <c r="A29" s="84" t="s">
        <v>21</v>
      </c>
      <c r="B29" s="85"/>
      <c r="C29" s="85"/>
      <c r="D29" s="85"/>
      <c r="E29" s="20"/>
      <c r="F29" s="50" t="s">
        <v>21</v>
      </c>
      <c r="G29" s="51"/>
      <c r="H29" s="51"/>
      <c r="I29" s="55"/>
      <c r="K29" s="98" t="s">
        <v>21</v>
      </c>
      <c r="L29" s="99"/>
      <c r="M29" s="99"/>
      <c r="N29" s="99"/>
      <c r="O29" s="158"/>
      <c r="P29" s="158"/>
      <c r="Q29" s="158"/>
      <c r="R29" s="158"/>
      <c r="S29" s="158"/>
      <c r="T29" s="158"/>
    </row>
    <row r="30" spans="1:20" ht="13.5" thickBot="1" x14ac:dyDescent="0.25">
      <c r="A30" s="93" t="s">
        <v>22</v>
      </c>
      <c r="B30" s="30"/>
      <c r="C30" s="30"/>
      <c r="D30" s="31"/>
      <c r="E30" s="20"/>
      <c r="F30" s="73" t="s">
        <v>22</v>
      </c>
      <c r="G30" s="57"/>
      <c r="H30" s="57"/>
      <c r="I30" s="58"/>
      <c r="K30" s="15" t="s">
        <v>22</v>
      </c>
      <c r="L30" s="102"/>
      <c r="M30" s="102"/>
      <c r="N30" s="103"/>
      <c r="O30" s="158"/>
      <c r="P30" s="158"/>
      <c r="Q30" s="158"/>
      <c r="R30" s="158"/>
      <c r="S30" s="158"/>
      <c r="T30" s="158"/>
    </row>
    <row r="31" spans="1:20" ht="13.5" thickBot="1" x14ac:dyDescent="0.25">
      <c r="A31" s="94" t="s">
        <v>23</v>
      </c>
      <c r="B31" s="34"/>
      <c r="C31" s="34"/>
      <c r="D31" s="35"/>
      <c r="E31" s="20"/>
      <c r="F31" s="73" t="s">
        <v>23</v>
      </c>
      <c r="G31" s="74"/>
      <c r="H31" s="74"/>
      <c r="I31" s="75"/>
      <c r="K31" s="16" t="s">
        <v>23</v>
      </c>
      <c r="L31" s="104"/>
      <c r="M31" s="104"/>
      <c r="N31" s="105"/>
      <c r="O31" s="158"/>
      <c r="P31" s="158"/>
      <c r="Q31" s="158"/>
      <c r="R31" s="158"/>
      <c r="S31" s="158"/>
      <c r="T31" s="158"/>
    </row>
    <row r="32" spans="1:20" ht="13.5" thickBot="1" x14ac:dyDescent="0.25">
      <c r="B32" s="37"/>
      <c r="C32" s="37"/>
      <c r="D32" s="37"/>
      <c r="E32" s="20"/>
      <c r="F32" s="63"/>
      <c r="G32" s="70"/>
      <c r="H32" s="70"/>
      <c r="I32" s="70"/>
      <c r="L32" s="100"/>
      <c r="M32" s="100"/>
      <c r="N32" s="100"/>
      <c r="O32" s="158"/>
      <c r="P32" s="158"/>
      <c r="Q32" s="158"/>
    </row>
    <row r="33" spans="1:20" ht="13.5" thickBot="1" x14ac:dyDescent="0.25">
      <c r="A33" s="90" t="s">
        <v>24</v>
      </c>
      <c r="B33" s="85"/>
      <c r="C33" s="85"/>
      <c r="D33" s="85"/>
      <c r="E33" s="20"/>
      <c r="F33" s="54" t="s">
        <v>24</v>
      </c>
      <c r="G33" s="51"/>
      <c r="H33" s="51"/>
      <c r="I33" s="55"/>
      <c r="K33" s="101" t="s">
        <v>24</v>
      </c>
      <c r="L33" s="99"/>
      <c r="M33" s="99"/>
      <c r="N33" s="99"/>
      <c r="O33" s="158"/>
      <c r="P33" s="158"/>
      <c r="Q33" s="158"/>
      <c r="R33" s="158"/>
      <c r="S33" s="158"/>
      <c r="T33" s="158"/>
    </row>
    <row r="34" spans="1:20" ht="13.5" thickBot="1" x14ac:dyDescent="0.25">
      <c r="A34" s="91" t="s">
        <v>25</v>
      </c>
      <c r="B34" s="34"/>
      <c r="C34" s="34"/>
      <c r="D34" s="35"/>
      <c r="E34" s="20"/>
      <c r="F34" s="71" t="s">
        <v>25</v>
      </c>
      <c r="G34" s="61"/>
      <c r="H34" s="61"/>
      <c r="I34" s="62"/>
      <c r="K34" s="13" t="s">
        <v>25</v>
      </c>
      <c r="L34" s="104"/>
      <c r="M34" s="104"/>
      <c r="N34" s="105"/>
      <c r="O34" s="158"/>
      <c r="P34" s="158"/>
      <c r="Q34" s="158"/>
      <c r="R34" s="158"/>
      <c r="S34" s="158"/>
      <c r="T34" s="158"/>
    </row>
    <row r="35" spans="1:20" ht="13.5" thickBot="1" x14ac:dyDescent="0.25">
      <c r="B35" s="111"/>
      <c r="C35" s="111"/>
      <c r="D35" s="111"/>
      <c r="E35" s="20"/>
      <c r="F35" s="63"/>
      <c r="G35" s="122"/>
      <c r="H35" s="122"/>
      <c r="I35" s="122"/>
      <c r="L35" s="100"/>
      <c r="M35" s="100"/>
      <c r="N35" s="100"/>
      <c r="O35" s="158"/>
      <c r="P35" s="158"/>
      <c r="Q35" s="158"/>
    </row>
    <row r="36" spans="1:20" ht="13.5" thickBot="1" x14ac:dyDescent="0.25">
      <c r="A36" s="84" t="s">
        <v>26</v>
      </c>
      <c r="B36" s="85"/>
      <c r="C36" s="85"/>
      <c r="D36" s="85"/>
      <c r="E36" s="20"/>
      <c r="F36" s="50" t="s">
        <v>26</v>
      </c>
      <c r="G36" s="51"/>
      <c r="H36" s="51"/>
      <c r="I36" s="55"/>
      <c r="K36" s="98" t="s">
        <v>26</v>
      </c>
      <c r="L36" s="99"/>
      <c r="M36" s="99"/>
      <c r="N36" s="114"/>
      <c r="O36" s="158"/>
      <c r="P36" s="158"/>
      <c r="Q36" s="158"/>
      <c r="R36" s="158"/>
      <c r="S36" s="158"/>
      <c r="T36" s="158"/>
    </row>
    <row r="37" spans="1:20" ht="13.5" thickBot="1" x14ac:dyDescent="0.25">
      <c r="A37" s="38" t="s">
        <v>27</v>
      </c>
      <c r="B37" s="30"/>
      <c r="C37" s="30"/>
      <c r="D37" s="30"/>
      <c r="E37" s="20"/>
      <c r="F37" s="73" t="s">
        <v>27</v>
      </c>
      <c r="G37" s="79"/>
      <c r="H37" s="79"/>
      <c r="I37" s="80"/>
      <c r="K37" s="10" t="s">
        <v>27</v>
      </c>
      <c r="L37" s="102"/>
      <c r="M37" s="102"/>
      <c r="N37" s="103"/>
      <c r="O37" s="158"/>
      <c r="P37" s="158"/>
      <c r="Q37" s="158"/>
      <c r="R37" s="158"/>
      <c r="S37" s="158"/>
      <c r="T37" s="158"/>
    </row>
    <row r="38" spans="1:20" ht="13.5" thickBot="1" x14ac:dyDescent="0.25">
      <c r="A38" s="39" t="s">
        <v>28</v>
      </c>
      <c r="B38" s="30"/>
      <c r="C38" s="30"/>
      <c r="D38" s="30"/>
      <c r="E38" s="20"/>
      <c r="F38" s="68" t="s">
        <v>28</v>
      </c>
      <c r="G38" s="79"/>
      <c r="H38" s="79"/>
      <c r="I38" s="80"/>
      <c r="K38" s="11" t="s">
        <v>28</v>
      </c>
      <c r="L38" s="113"/>
      <c r="M38" s="113"/>
      <c r="N38" s="115"/>
      <c r="O38" s="158"/>
      <c r="P38" s="158"/>
      <c r="Q38" s="158"/>
      <c r="R38" s="158"/>
      <c r="S38" s="158"/>
      <c r="T38" s="158"/>
    </row>
    <row r="39" spans="1:20" ht="13.5" thickBot="1" x14ac:dyDescent="0.25">
      <c r="A39" s="39" t="s">
        <v>29</v>
      </c>
      <c r="B39" s="30"/>
      <c r="C39" s="30"/>
      <c r="D39" s="30"/>
      <c r="E39" s="20"/>
      <c r="F39" s="68" t="s">
        <v>29</v>
      </c>
      <c r="G39" s="79"/>
      <c r="H39" s="79"/>
      <c r="I39" s="80"/>
      <c r="K39" s="11" t="s">
        <v>29</v>
      </c>
      <c r="L39" s="113"/>
      <c r="M39" s="113"/>
      <c r="N39" s="115"/>
      <c r="O39" s="158"/>
      <c r="P39" s="158"/>
      <c r="Q39" s="158"/>
      <c r="R39" s="158"/>
      <c r="S39" s="158"/>
      <c r="T39" s="158"/>
    </row>
    <row r="40" spans="1:20" ht="13.5" thickBot="1" x14ac:dyDescent="0.25">
      <c r="A40" s="39" t="s">
        <v>30</v>
      </c>
      <c r="B40" s="30"/>
      <c r="C40" s="30"/>
      <c r="D40" s="30"/>
      <c r="E40" s="20"/>
      <c r="F40" s="68" t="s">
        <v>30</v>
      </c>
      <c r="G40" s="79"/>
      <c r="H40" s="79"/>
      <c r="I40" s="80"/>
      <c r="K40" s="11" t="s">
        <v>30</v>
      </c>
      <c r="L40" s="113"/>
      <c r="M40" s="113"/>
      <c r="N40" s="115"/>
      <c r="O40" s="158"/>
      <c r="P40" s="158"/>
      <c r="Q40" s="158"/>
      <c r="R40" s="158"/>
      <c r="S40" s="158"/>
      <c r="T40" s="158"/>
    </row>
    <row r="41" spans="1:20" ht="13.5" thickBot="1" x14ac:dyDescent="0.25">
      <c r="A41" s="40" t="s">
        <v>31</v>
      </c>
      <c r="B41" s="34"/>
      <c r="C41" s="34"/>
      <c r="D41" s="35"/>
      <c r="E41" s="20"/>
      <c r="F41" s="69" t="s">
        <v>31</v>
      </c>
      <c r="G41" s="79"/>
      <c r="H41" s="79"/>
      <c r="I41" s="80"/>
      <c r="K41" s="12" t="s">
        <v>31</v>
      </c>
      <c r="L41" s="118"/>
      <c r="M41" s="118"/>
      <c r="N41" s="119"/>
      <c r="O41" s="158"/>
      <c r="P41" s="158"/>
      <c r="Q41" s="158"/>
      <c r="R41" s="158"/>
      <c r="S41" s="158"/>
      <c r="T41" s="158"/>
    </row>
    <row r="42" spans="1:20" ht="13.5" thickBot="1" x14ac:dyDescent="0.25">
      <c r="B42" s="37"/>
      <c r="C42" s="37"/>
      <c r="D42" s="37"/>
      <c r="E42" s="20"/>
      <c r="F42" s="63"/>
      <c r="G42" s="70"/>
      <c r="H42" s="70"/>
      <c r="I42" s="70"/>
      <c r="L42" s="100"/>
      <c r="M42" s="100"/>
      <c r="N42" s="100"/>
      <c r="O42" s="158"/>
      <c r="P42" s="158"/>
      <c r="Q42" s="158"/>
    </row>
    <row r="43" spans="1:20" ht="13.5" thickBot="1" x14ac:dyDescent="0.25">
      <c r="A43" s="84" t="s">
        <v>32</v>
      </c>
      <c r="B43" s="85"/>
      <c r="C43" s="85"/>
      <c r="D43" s="85"/>
      <c r="E43" s="20"/>
      <c r="F43" s="50" t="s">
        <v>32</v>
      </c>
      <c r="G43" s="51"/>
      <c r="H43" s="51"/>
      <c r="I43" s="55"/>
      <c r="K43" s="98" t="s">
        <v>32</v>
      </c>
      <c r="L43" s="99"/>
      <c r="M43" s="99"/>
      <c r="N43" s="99"/>
      <c r="O43" s="158"/>
      <c r="P43" s="158"/>
      <c r="Q43" s="158"/>
      <c r="R43" s="158"/>
      <c r="S43" s="158"/>
      <c r="T43" s="158"/>
    </row>
    <row r="44" spans="1:20" ht="13.5" thickBot="1" x14ac:dyDescent="0.25">
      <c r="A44" s="38" t="s">
        <v>33</v>
      </c>
      <c r="B44" s="30"/>
      <c r="C44" s="30"/>
      <c r="D44" s="31"/>
      <c r="E44" s="20"/>
      <c r="F44" s="76" t="s">
        <v>33</v>
      </c>
      <c r="G44" s="112"/>
      <c r="H44" s="112"/>
      <c r="I44" s="152"/>
      <c r="K44" s="10" t="s">
        <v>33</v>
      </c>
      <c r="L44" s="102"/>
      <c r="M44" s="102"/>
      <c r="N44" s="103"/>
      <c r="O44" s="158"/>
      <c r="P44" s="158"/>
      <c r="Q44" s="158"/>
      <c r="R44" s="158"/>
      <c r="S44" s="158"/>
      <c r="T44" s="158"/>
    </row>
    <row r="45" spans="1:20" ht="13.5" thickBot="1" x14ac:dyDescent="0.25">
      <c r="A45" s="39" t="s">
        <v>34</v>
      </c>
      <c r="B45" s="30"/>
      <c r="C45" s="30"/>
      <c r="D45" s="31"/>
      <c r="E45" s="20"/>
      <c r="F45" s="77" t="s">
        <v>34</v>
      </c>
      <c r="G45" s="112"/>
      <c r="H45" s="112"/>
      <c r="I45" s="152"/>
      <c r="K45" s="11" t="s">
        <v>34</v>
      </c>
      <c r="L45" s="113"/>
      <c r="M45" s="113"/>
      <c r="N45" s="115"/>
      <c r="O45" s="158"/>
      <c r="P45" s="158"/>
      <c r="Q45" s="158"/>
      <c r="R45" s="158"/>
      <c r="S45" s="158"/>
      <c r="T45" s="158"/>
    </row>
    <row r="46" spans="1:20" ht="13.5" thickBot="1" x14ac:dyDescent="0.25">
      <c r="A46" s="39" t="s">
        <v>35</v>
      </c>
      <c r="B46" s="30"/>
      <c r="C46" s="30"/>
      <c r="D46" s="31"/>
      <c r="E46" s="20"/>
      <c r="F46" s="77" t="s">
        <v>35</v>
      </c>
      <c r="G46" s="112"/>
      <c r="H46" s="112"/>
      <c r="I46" s="152"/>
      <c r="K46" s="11" t="s">
        <v>35</v>
      </c>
      <c r="L46" s="113"/>
      <c r="M46" s="113"/>
      <c r="N46" s="115"/>
      <c r="O46" s="158"/>
      <c r="P46" s="158"/>
      <c r="Q46" s="158"/>
      <c r="R46" s="158"/>
      <c r="S46" s="158"/>
      <c r="T46" s="158"/>
    </row>
    <row r="47" spans="1:20" ht="13.5" thickBot="1" x14ac:dyDescent="0.25">
      <c r="A47" s="39" t="s">
        <v>36</v>
      </c>
      <c r="B47" s="30"/>
      <c r="C47" s="30"/>
      <c r="D47" s="31"/>
      <c r="E47" s="20"/>
      <c r="F47" s="77" t="s">
        <v>36</v>
      </c>
      <c r="G47" s="112"/>
      <c r="H47" s="112"/>
      <c r="I47" s="152"/>
      <c r="K47" s="11" t="s">
        <v>36</v>
      </c>
      <c r="L47" s="113"/>
      <c r="M47" s="113"/>
      <c r="N47" s="115"/>
      <c r="O47" s="158"/>
      <c r="P47" s="158"/>
      <c r="Q47" s="158"/>
      <c r="R47" s="158"/>
      <c r="S47" s="158"/>
      <c r="T47" s="158"/>
    </row>
    <row r="48" spans="1:20" ht="13.5" thickBot="1" x14ac:dyDescent="0.25">
      <c r="A48" s="39" t="s">
        <v>37</v>
      </c>
      <c r="B48" s="30"/>
      <c r="C48" s="30"/>
      <c r="D48" s="31"/>
      <c r="E48" s="20"/>
      <c r="F48" s="77" t="s">
        <v>37</v>
      </c>
      <c r="G48" s="112"/>
      <c r="H48" s="112"/>
      <c r="I48" s="152"/>
      <c r="K48" s="11" t="s">
        <v>37</v>
      </c>
      <c r="L48" s="113"/>
      <c r="M48" s="113"/>
      <c r="N48" s="115"/>
      <c r="O48" s="158"/>
      <c r="P48" s="158"/>
      <c r="Q48" s="158"/>
      <c r="R48" s="158"/>
      <c r="S48" s="158"/>
      <c r="T48" s="158"/>
    </row>
    <row r="49" spans="1:20" ht="13.5" thickBot="1" x14ac:dyDescent="0.25">
      <c r="A49" s="39" t="s">
        <v>38</v>
      </c>
      <c r="B49" s="30"/>
      <c r="C49" s="30"/>
      <c r="D49" s="31"/>
      <c r="E49" s="20"/>
      <c r="F49" s="77" t="s">
        <v>38</v>
      </c>
      <c r="G49" s="112"/>
      <c r="H49" s="112"/>
      <c r="I49" s="152"/>
      <c r="K49" s="11" t="s">
        <v>38</v>
      </c>
      <c r="L49" s="113"/>
      <c r="M49" s="113"/>
      <c r="N49" s="115"/>
      <c r="O49" s="158"/>
      <c r="P49" s="158"/>
      <c r="Q49" s="158"/>
      <c r="R49" s="158"/>
      <c r="S49" s="158"/>
      <c r="T49" s="158"/>
    </row>
    <row r="50" spans="1:20" ht="13.5" thickBot="1" x14ac:dyDescent="0.25">
      <c r="A50" s="39" t="s">
        <v>39</v>
      </c>
      <c r="B50" s="30"/>
      <c r="C50" s="30"/>
      <c r="D50" s="31"/>
      <c r="E50" s="20"/>
      <c r="F50" s="77" t="s">
        <v>39</v>
      </c>
      <c r="G50" s="112"/>
      <c r="H50" s="112"/>
      <c r="I50" s="152"/>
      <c r="K50" s="11" t="s">
        <v>39</v>
      </c>
      <c r="L50" s="113"/>
      <c r="M50" s="113"/>
      <c r="N50" s="115"/>
      <c r="O50" s="158"/>
      <c r="P50" s="158"/>
      <c r="Q50" s="158"/>
      <c r="R50" s="158"/>
      <c r="S50" s="158"/>
      <c r="T50" s="158"/>
    </row>
    <row r="51" spans="1:20" ht="13.5" thickBot="1" x14ac:dyDescent="0.25">
      <c r="A51" s="39" t="s">
        <v>40</v>
      </c>
      <c r="B51" s="30"/>
      <c r="C51" s="30"/>
      <c r="D51" s="31"/>
      <c r="E51" s="20"/>
      <c r="F51" s="77" t="s">
        <v>40</v>
      </c>
      <c r="G51" s="112"/>
      <c r="H51" s="112"/>
      <c r="I51" s="152"/>
      <c r="K51" s="11" t="s">
        <v>40</v>
      </c>
      <c r="L51" s="113"/>
      <c r="M51" s="113"/>
      <c r="N51" s="115"/>
      <c r="O51" s="158"/>
      <c r="P51" s="158"/>
      <c r="Q51" s="158"/>
      <c r="R51" s="158"/>
      <c r="S51" s="158"/>
      <c r="T51" s="158"/>
    </row>
    <row r="52" spans="1:20" ht="13.5" thickBot="1" x14ac:dyDescent="0.25">
      <c r="A52" s="40" t="s">
        <v>41</v>
      </c>
      <c r="B52" s="34"/>
      <c r="C52" s="34"/>
      <c r="D52" s="35"/>
      <c r="E52" s="20"/>
      <c r="F52" s="78" t="s">
        <v>41</v>
      </c>
      <c r="G52" s="155"/>
      <c r="H52" s="155"/>
      <c r="I52" s="156"/>
      <c r="K52" s="12" t="s">
        <v>41</v>
      </c>
      <c r="L52" s="118"/>
      <c r="M52" s="118"/>
      <c r="N52" s="119"/>
      <c r="O52" s="158"/>
      <c r="P52" s="158"/>
      <c r="Q52" s="158"/>
      <c r="R52" s="158"/>
      <c r="S52" s="158"/>
      <c r="T52" s="158"/>
    </row>
    <row r="53" spans="1:20" ht="13.5" thickBot="1" x14ac:dyDescent="0.25">
      <c r="B53" s="111"/>
      <c r="C53" s="111"/>
      <c r="D53" s="111"/>
      <c r="E53" s="20"/>
      <c r="F53" s="63"/>
      <c r="G53" s="122"/>
      <c r="H53" s="122"/>
      <c r="I53" s="122"/>
      <c r="L53" s="100"/>
      <c r="M53" s="100"/>
      <c r="N53" s="100"/>
      <c r="O53" s="158"/>
      <c r="P53" s="158"/>
      <c r="Q53" s="158"/>
    </row>
    <row r="54" spans="1:20" ht="13.5" thickBot="1" x14ac:dyDescent="0.25">
      <c r="A54" s="84" t="s">
        <v>42</v>
      </c>
      <c r="B54" s="85"/>
      <c r="C54" s="85"/>
      <c r="D54" s="85"/>
      <c r="E54" s="20"/>
      <c r="F54" s="50" t="s">
        <v>42</v>
      </c>
      <c r="G54" s="51"/>
      <c r="H54" s="51"/>
      <c r="I54" s="55"/>
      <c r="K54" s="98" t="s">
        <v>42</v>
      </c>
      <c r="L54" s="99"/>
      <c r="M54" s="99"/>
      <c r="N54" s="99"/>
      <c r="O54" s="158"/>
      <c r="P54" s="158"/>
      <c r="Q54" s="158"/>
      <c r="R54" s="158"/>
      <c r="S54" s="158"/>
      <c r="T54" s="158"/>
    </row>
    <row r="55" spans="1:20" ht="13.5" thickBot="1" x14ac:dyDescent="0.25">
      <c r="A55" s="38" t="s">
        <v>43</v>
      </c>
      <c r="B55" s="30"/>
      <c r="C55" s="30"/>
      <c r="D55" s="31"/>
      <c r="E55" s="20"/>
      <c r="F55" s="73" t="s">
        <v>43</v>
      </c>
      <c r="G55" s="57"/>
      <c r="H55" s="57"/>
      <c r="I55" s="58"/>
      <c r="K55" s="10" t="s">
        <v>43</v>
      </c>
      <c r="L55" s="102"/>
      <c r="M55" s="102"/>
      <c r="N55" s="103"/>
      <c r="O55" s="158"/>
      <c r="P55" s="158"/>
      <c r="Q55" s="158"/>
      <c r="R55" s="158"/>
      <c r="S55" s="158"/>
      <c r="T55" s="158"/>
    </row>
    <row r="56" spans="1:20" ht="13.5" thickBot="1" x14ac:dyDescent="0.25">
      <c r="A56" s="39" t="s">
        <v>44</v>
      </c>
      <c r="B56" s="30"/>
      <c r="C56" s="30"/>
      <c r="D56" s="31"/>
      <c r="E56" s="20"/>
      <c r="F56" s="68" t="s">
        <v>44</v>
      </c>
      <c r="G56" s="79"/>
      <c r="H56" s="79"/>
      <c r="I56" s="80"/>
      <c r="K56" s="11" t="s">
        <v>44</v>
      </c>
      <c r="L56" s="102"/>
      <c r="M56" s="102"/>
      <c r="N56" s="103"/>
      <c r="O56" s="158"/>
      <c r="P56" s="158"/>
      <c r="Q56" s="158"/>
      <c r="R56" s="158"/>
      <c r="S56" s="158"/>
      <c r="T56" s="158"/>
    </row>
    <row r="57" spans="1:20" ht="13.5" thickBot="1" x14ac:dyDescent="0.25">
      <c r="A57" s="39" t="s">
        <v>45</v>
      </c>
      <c r="B57" s="30"/>
      <c r="C57" s="30"/>
      <c r="D57" s="31"/>
      <c r="E57" s="20"/>
      <c r="F57" s="68" t="s">
        <v>45</v>
      </c>
      <c r="G57" s="79"/>
      <c r="H57" s="79"/>
      <c r="I57" s="80"/>
      <c r="K57" s="11" t="s">
        <v>45</v>
      </c>
      <c r="L57" s="102"/>
      <c r="M57" s="102"/>
      <c r="N57" s="103"/>
      <c r="O57" s="158"/>
      <c r="P57" s="158"/>
      <c r="Q57" s="158"/>
      <c r="R57" s="158"/>
      <c r="S57" s="158"/>
      <c r="T57" s="158"/>
    </row>
    <row r="58" spans="1:20" ht="13.5" thickBot="1" x14ac:dyDescent="0.25">
      <c r="A58" s="40" t="s">
        <v>46</v>
      </c>
      <c r="B58" s="34"/>
      <c r="C58" s="34"/>
      <c r="D58" s="35"/>
      <c r="E58" s="20"/>
      <c r="F58" s="69" t="s">
        <v>46</v>
      </c>
      <c r="G58" s="74"/>
      <c r="H58" s="74"/>
      <c r="I58" s="75"/>
      <c r="K58" s="12" t="s">
        <v>46</v>
      </c>
      <c r="L58" s="104"/>
      <c r="M58" s="104"/>
      <c r="N58" s="105"/>
      <c r="O58" s="158"/>
      <c r="P58" s="158"/>
      <c r="Q58" s="158"/>
      <c r="R58" s="158"/>
      <c r="S58" s="158"/>
      <c r="T58" s="158"/>
    </row>
    <row r="59" spans="1:20" ht="13.5" thickBot="1" x14ac:dyDescent="0.25">
      <c r="B59" s="111"/>
      <c r="C59" s="111"/>
      <c r="D59" s="111"/>
      <c r="E59" s="20"/>
      <c r="F59" s="63"/>
      <c r="G59" s="122"/>
      <c r="H59" s="122"/>
      <c r="I59" s="122"/>
      <c r="L59" s="100"/>
      <c r="M59" s="100"/>
      <c r="N59" s="100"/>
      <c r="O59" s="158"/>
      <c r="P59" s="158"/>
      <c r="Q59" s="158"/>
    </row>
    <row r="60" spans="1:20" ht="13.5" thickBot="1" x14ac:dyDescent="0.25">
      <c r="A60" s="84" t="s">
        <v>47</v>
      </c>
      <c r="B60" s="85"/>
      <c r="C60" s="85"/>
      <c r="D60" s="85"/>
      <c r="E60" s="20"/>
      <c r="F60" s="50" t="s">
        <v>47</v>
      </c>
      <c r="G60" s="51"/>
      <c r="H60" s="51"/>
      <c r="I60" s="55"/>
      <c r="K60" s="98" t="s">
        <v>47</v>
      </c>
      <c r="L60" s="99"/>
      <c r="M60" s="99"/>
      <c r="N60" s="99"/>
      <c r="O60" s="158"/>
      <c r="P60" s="158"/>
      <c r="Q60" s="158"/>
      <c r="R60" s="158"/>
      <c r="S60" s="158"/>
      <c r="T60" s="158"/>
    </row>
    <row r="61" spans="1:20" ht="13.5" thickBot="1" x14ac:dyDescent="0.25">
      <c r="A61" s="38" t="s">
        <v>48</v>
      </c>
      <c r="B61" s="30"/>
      <c r="C61" s="30"/>
      <c r="D61" s="31"/>
      <c r="E61" s="20"/>
      <c r="F61" s="73" t="s">
        <v>48</v>
      </c>
      <c r="G61" s="57"/>
      <c r="H61" s="57"/>
      <c r="I61" s="58"/>
      <c r="K61" s="10" t="s">
        <v>48</v>
      </c>
      <c r="L61" s="102"/>
      <c r="M61" s="102"/>
      <c r="N61" s="103"/>
      <c r="O61" s="158"/>
      <c r="P61" s="158"/>
      <c r="Q61" s="158"/>
      <c r="R61" s="158"/>
      <c r="S61" s="158"/>
      <c r="T61" s="158"/>
    </row>
    <row r="62" spans="1:20" ht="13.5" thickBot="1" x14ac:dyDescent="0.25">
      <c r="A62" s="39" t="s">
        <v>49</v>
      </c>
      <c r="B62" s="30"/>
      <c r="C62" s="30"/>
      <c r="D62" s="31"/>
      <c r="E62" s="20"/>
      <c r="F62" s="68" t="s">
        <v>49</v>
      </c>
      <c r="G62" s="79"/>
      <c r="H62" s="79"/>
      <c r="I62" s="80"/>
      <c r="K62" s="11" t="s">
        <v>49</v>
      </c>
      <c r="L62" s="102"/>
      <c r="M62" s="102"/>
      <c r="N62" s="103"/>
      <c r="O62" s="158"/>
      <c r="P62" s="158"/>
      <c r="Q62" s="158"/>
      <c r="R62" s="158"/>
      <c r="S62" s="158"/>
      <c r="T62" s="158"/>
    </row>
    <row r="63" spans="1:20" ht="13.5" thickBot="1" x14ac:dyDescent="0.25">
      <c r="A63" s="40" t="s">
        <v>50</v>
      </c>
      <c r="B63" s="34"/>
      <c r="C63" s="34"/>
      <c r="D63" s="35"/>
      <c r="E63" s="20"/>
      <c r="F63" s="69" t="s">
        <v>50</v>
      </c>
      <c r="G63" s="74"/>
      <c r="H63" s="74"/>
      <c r="I63" s="75"/>
      <c r="K63" s="12" t="s">
        <v>50</v>
      </c>
      <c r="L63" s="104"/>
      <c r="M63" s="104"/>
      <c r="N63" s="105"/>
      <c r="O63" s="158"/>
      <c r="P63" s="158"/>
      <c r="Q63" s="158"/>
      <c r="R63" s="158"/>
      <c r="S63" s="158"/>
      <c r="T63" s="158"/>
    </row>
    <row r="64" spans="1:20" ht="13.5" thickBot="1" x14ac:dyDescent="0.25">
      <c r="B64" s="111"/>
      <c r="C64" s="111"/>
      <c r="D64" s="111"/>
      <c r="E64" s="20"/>
      <c r="F64" s="63"/>
      <c r="G64" s="122"/>
      <c r="H64" s="122"/>
      <c r="I64" s="122"/>
      <c r="L64" s="100"/>
      <c r="M64" s="100"/>
      <c r="N64" s="100"/>
      <c r="O64" s="158"/>
      <c r="P64" s="158"/>
      <c r="Q64" s="158"/>
    </row>
    <row r="65" spans="1:20" ht="13.5" thickBot="1" x14ac:dyDescent="0.25">
      <c r="A65" s="84" t="s">
        <v>51</v>
      </c>
      <c r="B65" s="85"/>
      <c r="C65" s="85"/>
      <c r="D65" s="85"/>
      <c r="E65" s="20"/>
      <c r="F65" s="50" t="s">
        <v>51</v>
      </c>
      <c r="G65" s="51"/>
      <c r="H65" s="51"/>
      <c r="I65" s="55"/>
      <c r="K65" s="98" t="s">
        <v>51</v>
      </c>
      <c r="L65" s="99"/>
      <c r="M65" s="99"/>
      <c r="N65" s="99"/>
      <c r="O65" s="158"/>
      <c r="P65" s="158"/>
      <c r="Q65" s="158"/>
      <c r="R65" s="158"/>
      <c r="S65" s="158"/>
      <c r="T65" s="158"/>
    </row>
    <row r="66" spans="1:20" ht="13.5" thickBot="1" x14ac:dyDescent="0.25">
      <c r="A66" s="38" t="s">
        <v>52</v>
      </c>
      <c r="B66" s="30"/>
      <c r="C66" s="30"/>
      <c r="D66" s="31"/>
      <c r="E66" s="20"/>
      <c r="F66" s="73" t="s">
        <v>52</v>
      </c>
      <c r="G66" s="57"/>
      <c r="H66" s="57"/>
      <c r="I66" s="58"/>
      <c r="K66" s="10" t="s">
        <v>52</v>
      </c>
      <c r="L66" s="102"/>
      <c r="M66" s="102"/>
      <c r="N66" s="103"/>
      <c r="O66" s="158"/>
      <c r="P66" s="158"/>
      <c r="Q66" s="158"/>
      <c r="R66" s="158"/>
      <c r="S66" s="158"/>
      <c r="T66" s="158"/>
    </row>
    <row r="67" spans="1:20" ht="13.5" thickBot="1" x14ac:dyDescent="0.25">
      <c r="A67" s="40" t="s">
        <v>53</v>
      </c>
      <c r="B67" s="34"/>
      <c r="C67" s="34"/>
      <c r="D67" s="35"/>
      <c r="E67" s="20"/>
      <c r="F67" s="69" t="s">
        <v>53</v>
      </c>
      <c r="G67" s="74"/>
      <c r="H67" s="74"/>
      <c r="I67" s="75"/>
      <c r="K67" s="12" t="s">
        <v>53</v>
      </c>
      <c r="L67" s="104"/>
      <c r="M67" s="104"/>
      <c r="N67" s="105"/>
      <c r="O67" s="158"/>
      <c r="P67" s="158"/>
      <c r="Q67" s="158"/>
      <c r="R67" s="158"/>
      <c r="S67" s="158"/>
      <c r="T67" s="158"/>
    </row>
    <row r="68" spans="1:20" ht="13.5" thickBot="1" x14ac:dyDescent="0.25">
      <c r="B68" s="111"/>
      <c r="C68" s="111"/>
      <c r="D68" s="111"/>
      <c r="E68" s="20"/>
      <c r="F68" s="63"/>
      <c r="G68" s="122"/>
      <c r="H68" s="122"/>
      <c r="I68" s="122"/>
      <c r="L68" s="100"/>
      <c r="M68" s="100"/>
      <c r="N68" s="100"/>
      <c r="O68" s="158"/>
      <c r="P68" s="158"/>
      <c r="Q68" s="158"/>
      <c r="R68" s="158"/>
      <c r="S68" s="158"/>
      <c r="T68" s="158"/>
    </row>
    <row r="69" spans="1:20" ht="13.5" thickBot="1" x14ac:dyDescent="0.25">
      <c r="A69" s="84" t="s">
        <v>54</v>
      </c>
      <c r="B69" s="85"/>
      <c r="C69" s="85"/>
      <c r="D69" s="85"/>
      <c r="E69" s="20"/>
      <c r="F69" s="50" t="s">
        <v>54</v>
      </c>
      <c r="G69" s="51"/>
      <c r="H69" s="51"/>
      <c r="I69" s="55"/>
      <c r="K69" s="98" t="s">
        <v>54</v>
      </c>
      <c r="L69" s="99"/>
      <c r="M69" s="99"/>
      <c r="N69" s="99"/>
      <c r="O69" s="158"/>
      <c r="P69" s="158"/>
      <c r="Q69" s="158"/>
      <c r="R69" s="6"/>
      <c r="S69" s="6"/>
    </row>
    <row r="70" spans="1:20" ht="13.5" thickBot="1" x14ac:dyDescent="0.25">
      <c r="A70" s="38" t="s">
        <v>55</v>
      </c>
      <c r="B70" s="30"/>
      <c r="C70" s="30"/>
      <c r="D70" s="31"/>
      <c r="E70" s="20"/>
      <c r="F70" s="73" t="s">
        <v>55</v>
      </c>
      <c r="G70" s="57"/>
      <c r="H70" s="57"/>
      <c r="I70" s="58"/>
      <c r="K70" s="10" t="s">
        <v>55</v>
      </c>
      <c r="L70" s="102"/>
      <c r="M70" s="102"/>
      <c r="N70" s="103"/>
      <c r="O70" s="158"/>
      <c r="P70" s="158"/>
      <c r="Q70" s="158"/>
    </row>
    <row r="71" spans="1:20" ht="13.5" thickBot="1" x14ac:dyDescent="0.25">
      <c r="A71" s="39" t="s">
        <v>56</v>
      </c>
      <c r="B71" s="30"/>
      <c r="C71" s="30"/>
      <c r="D71" s="31"/>
      <c r="E71" s="20"/>
      <c r="F71" s="68" t="s">
        <v>56</v>
      </c>
      <c r="G71" s="79"/>
      <c r="H71" s="79"/>
      <c r="I71" s="80"/>
      <c r="K71" s="11" t="s">
        <v>56</v>
      </c>
      <c r="L71" s="102"/>
      <c r="M71" s="102"/>
      <c r="N71" s="103"/>
      <c r="O71" s="158"/>
      <c r="P71" s="158"/>
      <c r="Q71" s="158"/>
    </row>
    <row r="72" spans="1:20" ht="13.5" thickBot="1" x14ac:dyDescent="0.25">
      <c r="A72" s="39" t="s">
        <v>57</v>
      </c>
      <c r="B72" s="30"/>
      <c r="C72" s="30"/>
      <c r="D72" s="31"/>
      <c r="E72" s="20"/>
      <c r="F72" s="68" t="s">
        <v>57</v>
      </c>
      <c r="G72" s="79"/>
      <c r="H72" s="79"/>
      <c r="I72" s="80"/>
      <c r="K72" s="11" t="s">
        <v>57</v>
      </c>
      <c r="L72" s="102"/>
      <c r="M72" s="102"/>
      <c r="N72" s="103"/>
      <c r="O72" s="158"/>
      <c r="P72" s="158"/>
      <c r="Q72" s="158"/>
    </row>
    <row r="73" spans="1:20" ht="13.5" thickBot="1" x14ac:dyDescent="0.25">
      <c r="A73" s="40" t="s">
        <v>58</v>
      </c>
      <c r="B73" s="34"/>
      <c r="C73" s="34"/>
      <c r="D73" s="35"/>
      <c r="E73" s="20"/>
      <c r="F73" s="69" t="s">
        <v>58</v>
      </c>
      <c r="G73" s="74"/>
      <c r="H73" s="74"/>
      <c r="I73" s="75"/>
      <c r="K73" s="12" t="s">
        <v>58</v>
      </c>
      <c r="L73" s="104"/>
      <c r="M73" s="104"/>
      <c r="N73" s="105"/>
      <c r="O73" s="158"/>
      <c r="P73" s="158"/>
      <c r="Q73" s="158"/>
    </row>
    <row r="74" spans="1:20" ht="13.5" thickBot="1" x14ac:dyDescent="0.25">
      <c r="B74" s="37"/>
      <c r="C74" s="37"/>
      <c r="D74" s="37"/>
      <c r="E74" s="20"/>
      <c r="F74" s="63"/>
      <c r="G74" s="70"/>
      <c r="H74" s="70"/>
      <c r="I74" s="70"/>
      <c r="L74" s="100"/>
      <c r="M74" s="100"/>
      <c r="N74" s="100"/>
      <c r="O74" s="158"/>
      <c r="P74" s="158"/>
      <c r="Q74" s="158"/>
    </row>
    <row r="75" spans="1:20" ht="13.5" thickBot="1" x14ac:dyDescent="0.25">
      <c r="A75" s="84" t="s">
        <v>59</v>
      </c>
      <c r="B75" s="85"/>
      <c r="C75" s="85"/>
      <c r="D75" s="85"/>
      <c r="E75" s="20"/>
      <c r="F75" s="50" t="s">
        <v>59</v>
      </c>
      <c r="G75" s="51"/>
      <c r="H75" s="51"/>
      <c r="I75" s="55"/>
      <c r="K75" s="98" t="s">
        <v>59</v>
      </c>
      <c r="L75" s="99"/>
      <c r="M75" s="99"/>
      <c r="N75" s="99"/>
      <c r="O75" s="158"/>
      <c r="P75" s="158"/>
      <c r="Q75" s="158"/>
      <c r="R75" s="6"/>
      <c r="S75" s="6"/>
    </row>
    <row r="76" spans="1:20" ht="13.5" thickBot="1" x14ac:dyDescent="0.25">
      <c r="A76" s="92" t="s">
        <v>60</v>
      </c>
      <c r="B76" s="34"/>
      <c r="C76" s="34"/>
      <c r="D76" s="35"/>
      <c r="E76" s="20"/>
      <c r="F76" s="72" t="s">
        <v>60</v>
      </c>
      <c r="G76" s="61"/>
      <c r="H76" s="61"/>
      <c r="I76" s="62"/>
      <c r="K76" s="14" t="s">
        <v>60</v>
      </c>
      <c r="L76" s="104"/>
      <c r="M76" s="104"/>
      <c r="N76" s="105"/>
      <c r="O76" s="158"/>
      <c r="P76" s="158"/>
      <c r="Q76" s="158"/>
    </row>
    <row r="77" spans="1:20" ht="13.5" thickBot="1" x14ac:dyDescent="0.25">
      <c r="B77" s="37"/>
      <c r="C77" s="37"/>
      <c r="D77" s="37"/>
      <c r="E77" s="20"/>
      <c r="F77" s="63"/>
      <c r="G77" s="70"/>
      <c r="H77" s="70"/>
      <c r="I77" s="70"/>
      <c r="L77" s="100"/>
      <c r="M77" s="100"/>
      <c r="N77" s="100"/>
      <c r="O77" s="158"/>
      <c r="P77" s="158"/>
      <c r="Q77" s="158"/>
    </row>
    <row r="78" spans="1:20" ht="13.5" thickBot="1" x14ac:dyDescent="0.25">
      <c r="A78" s="84" t="s">
        <v>61</v>
      </c>
      <c r="B78" s="85"/>
      <c r="C78" s="85"/>
      <c r="D78" s="85"/>
      <c r="E78" s="20"/>
      <c r="F78" s="50" t="s">
        <v>61</v>
      </c>
      <c r="G78" s="51"/>
      <c r="H78" s="51"/>
      <c r="I78" s="55"/>
      <c r="K78" s="98" t="s">
        <v>61</v>
      </c>
      <c r="L78" s="99"/>
      <c r="M78" s="99"/>
      <c r="N78" s="99"/>
      <c r="O78" s="158"/>
      <c r="P78" s="158"/>
      <c r="Q78" s="158"/>
      <c r="R78" s="6"/>
      <c r="S78" s="6"/>
    </row>
    <row r="79" spans="1:20" ht="13.5" thickBot="1" x14ac:dyDescent="0.25">
      <c r="A79" s="92" t="s">
        <v>62</v>
      </c>
      <c r="B79" s="34"/>
      <c r="C79" s="34"/>
      <c r="D79" s="35"/>
      <c r="E79" s="20"/>
      <c r="F79" s="72" t="s">
        <v>62</v>
      </c>
      <c r="G79" s="61"/>
      <c r="H79" s="61"/>
      <c r="I79" s="62"/>
      <c r="K79" s="14" t="s">
        <v>62</v>
      </c>
      <c r="L79" s="104"/>
      <c r="M79" s="104"/>
      <c r="N79" s="105"/>
      <c r="O79" s="158"/>
      <c r="P79" s="158"/>
      <c r="Q79" s="158"/>
    </row>
    <row r="80" spans="1:20" ht="13.5" thickBot="1" x14ac:dyDescent="0.25">
      <c r="B80" s="37"/>
      <c r="C80" s="37"/>
      <c r="D80" s="37"/>
      <c r="E80" s="20"/>
      <c r="F80" s="63"/>
      <c r="G80" s="70"/>
      <c r="H80" s="70"/>
      <c r="I80" s="70"/>
      <c r="L80" s="100"/>
      <c r="M80" s="100"/>
      <c r="N80" s="100"/>
      <c r="O80" s="158"/>
      <c r="P80" s="158"/>
      <c r="Q80" s="158"/>
    </row>
    <row r="81" spans="1:19" ht="13.5" thickBot="1" x14ac:dyDescent="0.25">
      <c r="A81" s="84" t="s">
        <v>63</v>
      </c>
      <c r="B81" s="85"/>
      <c r="C81" s="85"/>
      <c r="D81" s="85"/>
      <c r="E81" s="20"/>
      <c r="F81" s="50" t="s">
        <v>63</v>
      </c>
      <c r="G81" s="51"/>
      <c r="H81" s="51"/>
      <c r="I81" s="55"/>
      <c r="K81" s="98" t="s">
        <v>63</v>
      </c>
      <c r="L81" s="99"/>
      <c r="M81" s="99"/>
      <c r="N81" s="99"/>
      <c r="O81" s="158"/>
      <c r="P81" s="158"/>
      <c r="Q81" s="158"/>
      <c r="R81" s="6"/>
      <c r="S81" s="6"/>
    </row>
    <row r="82" spans="1:19" ht="13.5" thickBot="1" x14ac:dyDescent="0.25">
      <c r="A82" s="92" t="s">
        <v>64</v>
      </c>
      <c r="B82" s="34"/>
      <c r="C82" s="34"/>
      <c r="D82" s="35"/>
      <c r="E82" s="20"/>
      <c r="F82" s="72" t="s">
        <v>64</v>
      </c>
      <c r="G82" s="61"/>
      <c r="H82" s="61"/>
      <c r="I82" s="62"/>
      <c r="K82" s="14" t="s">
        <v>64</v>
      </c>
      <c r="L82" s="104"/>
      <c r="M82" s="104"/>
      <c r="N82" s="105"/>
      <c r="O82" s="158"/>
      <c r="P82" s="158"/>
      <c r="Q82" s="158"/>
    </row>
    <row r="83" spans="1:19" ht="13.5" thickBot="1" x14ac:dyDescent="0.25">
      <c r="B83" s="111"/>
      <c r="C83" s="111"/>
      <c r="D83" s="111"/>
      <c r="E83" s="20"/>
      <c r="F83" s="63"/>
      <c r="G83" s="122"/>
      <c r="H83" s="122"/>
      <c r="I83" s="122"/>
      <c r="L83" s="100"/>
      <c r="M83" s="100"/>
      <c r="N83" s="100"/>
      <c r="O83" s="158"/>
      <c r="P83" s="158"/>
      <c r="Q83" s="158"/>
    </row>
    <row r="84" spans="1:19" ht="13.5" thickBot="1" x14ac:dyDescent="0.25">
      <c r="A84" s="84" t="s">
        <v>65</v>
      </c>
      <c r="B84" s="85"/>
      <c r="C84" s="85"/>
      <c r="D84" s="85"/>
      <c r="E84" s="20"/>
      <c r="F84" s="50" t="s">
        <v>65</v>
      </c>
      <c r="G84" s="51"/>
      <c r="H84" s="51"/>
      <c r="I84" s="55"/>
      <c r="K84" s="98" t="s">
        <v>65</v>
      </c>
      <c r="L84" s="99"/>
      <c r="M84" s="99"/>
      <c r="N84" s="99"/>
      <c r="O84" s="158"/>
      <c r="P84" s="158"/>
      <c r="Q84" s="158"/>
      <c r="R84" s="6"/>
      <c r="S84" s="6"/>
    </row>
    <row r="85" spans="1:19" ht="13.5" thickBot="1" x14ac:dyDescent="0.25">
      <c r="A85" s="38" t="s">
        <v>66</v>
      </c>
      <c r="B85" s="30"/>
      <c r="C85" s="30"/>
      <c r="D85" s="31"/>
      <c r="E85" s="20"/>
      <c r="F85" s="73" t="s">
        <v>66</v>
      </c>
      <c r="G85" s="57"/>
      <c r="H85" s="57"/>
      <c r="I85" s="58"/>
      <c r="K85" s="10" t="s">
        <v>66</v>
      </c>
      <c r="L85" s="102"/>
      <c r="M85" s="102"/>
      <c r="N85" s="103"/>
      <c r="O85" s="158"/>
      <c r="P85" s="158"/>
      <c r="Q85" s="158"/>
    </row>
    <row r="86" spans="1:19" ht="13.5" thickBot="1" x14ac:dyDescent="0.25">
      <c r="A86" s="39" t="s">
        <v>67</v>
      </c>
      <c r="B86" s="30"/>
      <c r="C86" s="30"/>
      <c r="D86" s="31"/>
      <c r="E86" s="20"/>
      <c r="F86" s="68" t="s">
        <v>67</v>
      </c>
      <c r="G86" s="79"/>
      <c r="H86" s="79"/>
      <c r="I86" s="80"/>
      <c r="K86" s="11" t="s">
        <v>67</v>
      </c>
      <c r="L86" s="102"/>
      <c r="M86" s="102"/>
      <c r="N86" s="103"/>
      <c r="O86" s="158"/>
      <c r="P86" s="158"/>
      <c r="Q86" s="158"/>
    </row>
    <row r="87" spans="1:19" ht="13.5" thickBot="1" x14ac:dyDescent="0.25">
      <c r="A87" s="40" t="s">
        <v>68</v>
      </c>
      <c r="B87" s="34"/>
      <c r="C87" s="34"/>
      <c r="D87" s="35"/>
      <c r="E87" s="20"/>
      <c r="F87" s="69" t="s">
        <v>68</v>
      </c>
      <c r="G87" s="74"/>
      <c r="H87" s="74"/>
      <c r="I87" s="75"/>
      <c r="K87" s="12" t="s">
        <v>68</v>
      </c>
      <c r="L87" s="104"/>
      <c r="M87" s="104"/>
      <c r="N87" s="105"/>
      <c r="O87" s="158"/>
      <c r="P87" s="158"/>
      <c r="Q87" s="158"/>
    </row>
    <row r="88" spans="1:19" ht="13.5" thickBot="1" x14ac:dyDescent="0.25">
      <c r="B88" s="37"/>
      <c r="C88" s="37"/>
      <c r="D88" s="37"/>
      <c r="E88" s="20"/>
      <c r="F88" s="63"/>
      <c r="G88" s="70"/>
      <c r="H88" s="70"/>
      <c r="I88" s="70"/>
      <c r="L88" s="100"/>
      <c r="M88" s="100"/>
      <c r="N88" s="100"/>
      <c r="O88" s="158"/>
      <c r="P88" s="158"/>
      <c r="Q88" s="158"/>
    </row>
    <row r="89" spans="1:19" ht="13.5" thickBot="1" x14ac:dyDescent="0.25">
      <c r="A89" s="90" t="s">
        <v>69</v>
      </c>
      <c r="B89" s="85"/>
      <c r="C89" s="85"/>
      <c r="D89" s="85"/>
      <c r="E89" s="20"/>
      <c r="F89" s="54" t="s">
        <v>69</v>
      </c>
      <c r="G89" s="51"/>
      <c r="H89" s="51"/>
      <c r="I89" s="55"/>
      <c r="K89" s="101" t="s">
        <v>69</v>
      </c>
      <c r="L89" s="99"/>
      <c r="M89" s="99"/>
      <c r="N89" s="99"/>
      <c r="O89" s="158"/>
      <c r="P89" s="158"/>
      <c r="Q89" s="158"/>
      <c r="R89" s="6"/>
      <c r="S89" s="6"/>
    </row>
    <row r="90" spans="1:19" ht="13.5" thickBot="1" x14ac:dyDescent="0.25">
      <c r="A90" s="91" t="s">
        <v>70</v>
      </c>
      <c r="B90" s="34"/>
      <c r="C90" s="34"/>
      <c r="D90" s="35"/>
      <c r="E90" s="20"/>
      <c r="F90" s="71" t="s">
        <v>70</v>
      </c>
      <c r="G90" s="61"/>
      <c r="H90" s="61"/>
      <c r="I90" s="62"/>
      <c r="K90" s="13" t="s">
        <v>70</v>
      </c>
      <c r="L90" s="104"/>
      <c r="M90" s="104"/>
      <c r="N90" s="105"/>
      <c r="O90" s="158"/>
      <c r="P90" s="158"/>
      <c r="Q90" s="158"/>
    </row>
    <row r="91" spans="1:19" ht="13.5" thickBot="1" x14ac:dyDescent="0.25">
      <c r="B91" s="37"/>
      <c r="C91" s="37"/>
      <c r="D91" s="37"/>
      <c r="E91" s="20"/>
      <c r="F91" s="63"/>
      <c r="G91" s="70"/>
      <c r="H91" s="70"/>
      <c r="I91" s="70"/>
      <c r="L91" s="100"/>
      <c r="M91" s="100"/>
      <c r="N91" s="100"/>
    </row>
    <row r="92" spans="1:19" ht="13.5" thickBot="1" x14ac:dyDescent="0.25">
      <c r="A92" s="92" t="s">
        <v>71</v>
      </c>
      <c r="B92" s="125"/>
      <c r="C92" s="125"/>
      <c r="D92" s="126"/>
      <c r="E92" s="20"/>
      <c r="F92" s="72" t="s">
        <v>71</v>
      </c>
      <c r="G92" s="125"/>
      <c r="H92" s="125"/>
      <c r="I92" s="126"/>
      <c r="K92" s="14" t="s">
        <v>71</v>
      </c>
      <c r="L92" s="125"/>
      <c r="M92" s="125"/>
      <c r="N92" s="126"/>
    </row>
  </sheetData>
  <mergeCells count="1">
    <mergeCell ref="K1:L1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/>
  <dimension ref="A1:S92"/>
  <sheetViews>
    <sheetView zoomScale="85" zoomScaleNormal="85" workbookViewId="0">
      <selection activeCell="L82" sqref="L82"/>
    </sheetView>
  </sheetViews>
  <sheetFormatPr baseColWidth="10" defaultColWidth="9.140625" defaultRowHeight="12.75" x14ac:dyDescent="0.2"/>
  <cols>
    <col min="1" max="1" width="26.28515625" style="24" bestFit="1" customWidth="1"/>
    <col min="2" max="2" width="12.42578125" style="24" bestFit="1" customWidth="1"/>
    <col min="3" max="3" width="13.28515625" style="24" bestFit="1" customWidth="1"/>
    <col min="4" max="4" width="9.140625" style="24"/>
    <col min="5" max="5" width="9.140625" style="2"/>
    <col min="6" max="6" width="26.28515625" style="43" bestFit="1" customWidth="1"/>
    <col min="7" max="7" width="12.42578125" style="43" bestFit="1" customWidth="1"/>
    <col min="8" max="8" width="13.140625" style="43" bestFit="1" customWidth="1"/>
    <col min="9" max="9" width="11.5703125" style="43" customWidth="1"/>
    <col min="10" max="10" width="9.140625" style="2"/>
    <col min="11" max="11" width="26.28515625" style="2" bestFit="1" customWidth="1"/>
    <col min="12" max="12" width="12.140625" style="2" bestFit="1" customWidth="1"/>
    <col min="13" max="13" width="16.42578125" style="2" customWidth="1"/>
    <col min="14" max="14" width="14.140625" style="2" customWidth="1"/>
    <col min="15" max="247" width="9.140625" style="2"/>
    <col min="248" max="248" width="22.7109375" style="2" bestFit="1" customWidth="1"/>
    <col min="249" max="249" width="12.140625" style="2" customWidth="1"/>
    <col min="250" max="250" width="16.7109375" style="2" customWidth="1"/>
    <col min="251" max="251" width="13.28515625" style="2" bestFit="1" customWidth="1"/>
    <col min="252" max="503" width="9.140625" style="2"/>
    <col min="504" max="504" width="22.7109375" style="2" bestFit="1" customWidth="1"/>
    <col min="505" max="505" width="12.140625" style="2" customWidth="1"/>
    <col min="506" max="506" width="16.7109375" style="2" customWidth="1"/>
    <col min="507" max="507" width="13.28515625" style="2" bestFit="1" customWidth="1"/>
    <col min="508" max="759" width="9.140625" style="2"/>
    <col min="760" max="760" width="22.7109375" style="2" bestFit="1" customWidth="1"/>
    <col min="761" max="761" width="12.140625" style="2" customWidth="1"/>
    <col min="762" max="762" width="16.7109375" style="2" customWidth="1"/>
    <col min="763" max="763" width="13.28515625" style="2" bestFit="1" customWidth="1"/>
    <col min="764" max="1015" width="9.140625" style="2"/>
    <col min="1016" max="1016" width="22.7109375" style="2" bestFit="1" customWidth="1"/>
    <col min="1017" max="1017" width="12.140625" style="2" customWidth="1"/>
    <col min="1018" max="1018" width="16.7109375" style="2" customWidth="1"/>
    <col min="1019" max="1019" width="13.28515625" style="2" bestFit="1" customWidth="1"/>
    <col min="1020" max="1271" width="9.140625" style="2"/>
    <col min="1272" max="1272" width="22.7109375" style="2" bestFit="1" customWidth="1"/>
    <col min="1273" max="1273" width="12.140625" style="2" customWidth="1"/>
    <col min="1274" max="1274" width="16.7109375" style="2" customWidth="1"/>
    <col min="1275" max="1275" width="13.28515625" style="2" bestFit="1" customWidth="1"/>
    <col min="1276" max="1527" width="9.140625" style="2"/>
    <col min="1528" max="1528" width="22.7109375" style="2" bestFit="1" customWidth="1"/>
    <col min="1529" max="1529" width="12.140625" style="2" customWidth="1"/>
    <col min="1530" max="1530" width="16.7109375" style="2" customWidth="1"/>
    <col min="1531" max="1531" width="13.28515625" style="2" bestFit="1" customWidth="1"/>
    <col min="1532" max="1783" width="9.140625" style="2"/>
    <col min="1784" max="1784" width="22.7109375" style="2" bestFit="1" customWidth="1"/>
    <col min="1785" max="1785" width="12.140625" style="2" customWidth="1"/>
    <col min="1786" max="1786" width="16.7109375" style="2" customWidth="1"/>
    <col min="1787" max="1787" width="13.28515625" style="2" bestFit="1" customWidth="1"/>
    <col min="1788" max="2039" width="9.140625" style="2"/>
    <col min="2040" max="2040" width="22.7109375" style="2" bestFit="1" customWidth="1"/>
    <col min="2041" max="2041" width="12.140625" style="2" customWidth="1"/>
    <col min="2042" max="2042" width="16.7109375" style="2" customWidth="1"/>
    <col min="2043" max="2043" width="13.28515625" style="2" bestFit="1" customWidth="1"/>
    <col min="2044" max="2295" width="9.140625" style="2"/>
    <col min="2296" max="2296" width="22.7109375" style="2" bestFit="1" customWidth="1"/>
    <col min="2297" max="2297" width="12.140625" style="2" customWidth="1"/>
    <col min="2298" max="2298" width="16.7109375" style="2" customWidth="1"/>
    <col min="2299" max="2299" width="13.28515625" style="2" bestFit="1" customWidth="1"/>
    <col min="2300" max="2551" width="9.140625" style="2"/>
    <col min="2552" max="2552" width="22.7109375" style="2" bestFit="1" customWidth="1"/>
    <col min="2553" max="2553" width="12.140625" style="2" customWidth="1"/>
    <col min="2554" max="2554" width="16.7109375" style="2" customWidth="1"/>
    <col min="2555" max="2555" width="13.28515625" style="2" bestFit="1" customWidth="1"/>
    <col min="2556" max="2807" width="9.140625" style="2"/>
    <col min="2808" max="2808" width="22.7109375" style="2" bestFit="1" customWidth="1"/>
    <col min="2809" max="2809" width="12.140625" style="2" customWidth="1"/>
    <col min="2810" max="2810" width="16.7109375" style="2" customWidth="1"/>
    <col min="2811" max="2811" width="13.28515625" style="2" bestFit="1" customWidth="1"/>
    <col min="2812" max="3063" width="9.140625" style="2"/>
    <col min="3064" max="3064" width="22.7109375" style="2" bestFit="1" customWidth="1"/>
    <col min="3065" max="3065" width="12.140625" style="2" customWidth="1"/>
    <col min="3066" max="3066" width="16.7109375" style="2" customWidth="1"/>
    <col min="3067" max="3067" width="13.28515625" style="2" bestFit="1" customWidth="1"/>
    <col min="3068" max="3319" width="9.140625" style="2"/>
    <col min="3320" max="3320" width="22.7109375" style="2" bestFit="1" customWidth="1"/>
    <col min="3321" max="3321" width="12.140625" style="2" customWidth="1"/>
    <col min="3322" max="3322" width="16.7109375" style="2" customWidth="1"/>
    <col min="3323" max="3323" width="13.28515625" style="2" bestFit="1" customWidth="1"/>
    <col min="3324" max="3575" width="9.140625" style="2"/>
    <col min="3576" max="3576" width="22.7109375" style="2" bestFit="1" customWidth="1"/>
    <col min="3577" max="3577" width="12.140625" style="2" customWidth="1"/>
    <col min="3578" max="3578" width="16.7109375" style="2" customWidth="1"/>
    <col min="3579" max="3579" width="13.28515625" style="2" bestFit="1" customWidth="1"/>
    <col min="3580" max="3831" width="9.140625" style="2"/>
    <col min="3832" max="3832" width="22.7109375" style="2" bestFit="1" customWidth="1"/>
    <col min="3833" max="3833" width="12.140625" style="2" customWidth="1"/>
    <col min="3834" max="3834" width="16.7109375" style="2" customWidth="1"/>
    <col min="3835" max="3835" width="13.28515625" style="2" bestFit="1" customWidth="1"/>
    <col min="3836" max="4087" width="9.140625" style="2"/>
    <col min="4088" max="4088" width="22.7109375" style="2" bestFit="1" customWidth="1"/>
    <col min="4089" max="4089" width="12.140625" style="2" customWidth="1"/>
    <col min="4090" max="4090" width="16.7109375" style="2" customWidth="1"/>
    <col min="4091" max="4091" width="13.28515625" style="2" bestFit="1" customWidth="1"/>
    <col min="4092" max="4343" width="9.140625" style="2"/>
    <col min="4344" max="4344" width="22.7109375" style="2" bestFit="1" customWidth="1"/>
    <col min="4345" max="4345" width="12.140625" style="2" customWidth="1"/>
    <col min="4346" max="4346" width="16.7109375" style="2" customWidth="1"/>
    <col min="4347" max="4347" width="13.28515625" style="2" bestFit="1" customWidth="1"/>
    <col min="4348" max="4599" width="9.140625" style="2"/>
    <col min="4600" max="4600" width="22.7109375" style="2" bestFit="1" customWidth="1"/>
    <col min="4601" max="4601" width="12.140625" style="2" customWidth="1"/>
    <col min="4602" max="4602" width="16.7109375" style="2" customWidth="1"/>
    <col min="4603" max="4603" width="13.28515625" style="2" bestFit="1" customWidth="1"/>
    <col min="4604" max="4855" width="9.140625" style="2"/>
    <col min="4856" max="4856" width="22.7109375" style="2" bestFit="1" customWidth="1"/>
    <col min="4857" max="4857" width="12.140625" style="2" customWidth="1"/>
    <col min="4858" max="4858" width="16.7109375" style="2" customWidth="1"/>
    <col min="4859" max="4859" width="13.28515625" style="2" bestFit="1" customWidth="1"/>
    <col min="4860" max="5111" width="9.140625" style="2"/>
    <col min="5112" max="5112" width="22.7109375" style="2" bestFit="1" customWidth="1"/>
    <col min="5113" max="5113" width="12.140625" style="2" customWidth="1"/>
    <col min="5114" max="5114" width="16.7109375" style="2" customWidth="1"/>
    <col min="5115" max="5115" width="13.28515625" style="2" bestFit="1" customWidth="1"/>
    <col min="5116" max="5367" width="9.140625" style="2"/>
    <col min="5368" max="5368" width="22.7109375" style="2" bestFit="1" customWidth="1"/>
    <col min="5369" max="5369" width="12.140625" style="2" customWidth="1"/>
    <col min="5370" max="5370" width="16.7109375" style="2" customWidth="1"/>
    <col min="5371" max="5371" width="13.28515625" style="2" bestFit="1" customWidth="1"/>
    <col min="5372" max="5623" width="9.140625" style="2"/>
    <col min="5624" max="5624" width="22.7109375" style="2" bestFit="1" customWidth="1"/>
    <col min="5625" max="5625" width="12.140625" style="2" customWidth="1"/>
    <col min="5626" max="5626" width="16.7109375" style="2" customWidth="1"/>
    <col min="5627" max="5627" width="13.28515625" style="2" bestFit="1" customWidth="1"/>
    <col min="5628" max="5879" width="9.140625" style="2"/>
    <col min="5880" max="5880" width="22.7109375" style="2" bestFit="1" customWidth="1"/>
    <col min="5881" max="5881" width="12.140625" style="2" customWidth="1"/>
    <col min="5882" max="5882" width="16.7109375" style="2" customWidth="1"/>
    <col min="5883" max="5883" width="13.28515625" style="2" bestFit="1" customWidth="1"/>
    <col min="5884" max="6135" width="9.140625" style="2"/>
    <col min="6136" max="6136" width="22.7109375" style="2" bestFit="1" customWidth="1"/>
    <col min="6137" max="6137" width="12.140625" style="2" customWidth="1"/>
    <col min="6138" max="6138" width="16.7109375" style="2" customWidth="1"/>
    <col min="6139" max="6139" width="13.28515625" style="2" bestFit="1" customWidth="1"/>
    <col min="6140" max="6391" width="9.140625" style="2"/>
    <col min="6392" max="6392" width="22.7109375" style="2" bestFit="1" customWidth="1"/>
    <col min="6393" max="6393" width="12.140625" style="2" customWidth="1"/>
    <col min="6394" max="6394" width="16.7109375" style="2" customWidth="1"/>
    <col min="6395" max="6395" width="13.28515625" style="2" bestFit="1" customWidth="1"/>
    <col min="6396" max="6647" width="9.140625" style="2"/>
    <col min="6648" max="6648" width="22.7109375" style="2" bestFit="1" customWidth="1"/>
    <col min="6649" max="6649" width="12.140625" style="2" customWidth="1"/>
    <col min="6650" max="6650" width="16.7109375" style="2" customWidth="1"/>
    <col min="6651" max="6651" width="13.28515625" style="2" bestFit="1" customWidth="1"/>
    <col min="6652" max="6903" width="9.140625" style="2"/>
    <col min="6904" max="6904" width="22.7109375" style="2" bestFit="1" customWidth="1"/>
    <col min="6905" max="6905" width="12.140625" style="2" customWidth="1"/>
    <col min="6906" max="6906" width="16.7109375" style="2" customWidth="1"/>
    <col min="6907" max="6907" width="13.28515625" style="2" bestFit="1" customWidth="1"/>
    <col min="6908" max="7159" width="9.140625" style="2"/>
    <col min="7160" max="7160" width="22.7109375" style="2" bestFit="1" customWidth="1"/>
    <col min="7161" max="7161" width="12.140625" style="2" customWidth="1"/>
    <col min="7162" max="7162" width="16.7109375" style="2" customWidth="1"/>
    <col min="7163" max="7163" width="13.28515625" style="2" bestFit="1" customWidth="1"/>
    <col min="7164" max="7415" width="9.140625" style="2"/>
    <col min="7416" max="7416" width="22.7109375" style="2" bestFit="1" customWidth="1"/>
    <col min="7417" max="7417" width="12.140625" style="2" customWidth="1"/>
    <col min="7418" max="7418" width="16.7109375" style="2" customWidth="1"/>
    <col min="7419" max="7419" width="13.28515625" style="2" bestFit="1" customWidth="1"/>
    <col min="7420" max="7671" width="9.140625" style="2"/>
    <col min="7672" max="7672" width="22.7109375" style="2" bestFit="1" customWidth="1"/>
    <col min="7673" max="7673" width="12.140625" style="2" customWidth="1"/>
    <col min="7674" max="7674" width="16.7109375" style="2" customWidth="1"/>
    <col min="7675" max="7675" width="13.28515625" style="2" bestFit="1" customWidth="1"/>
    <col min="7676" max="7927" width="9.140625" style="2"/>
    <col min="7928" max="7928" width="22.7109375" style="2" bestFit="1" customWidth="1"/>
    <col min="7929" max="7929" width="12.140625" style="2" customWidth="1"/>
    <col min="7930" max="7930" width="16.7109375" style="2" customWidth="1"/>
    <col min="7931" max="7931" width="13.28515625" style="2" bestFit="1" customWidth="1"/>
    <col min="7932" max="8183" width="9.140625" style="2"/>
    <col min="8184" max="8184" width="22.7109375" style="2" bestFit="1" customWidth="1"/>
    <col min="8185" max="8185" width="12.140625" style="2" customWidth="1"/>
    <col min="8186" max="8186" width="16.7109375" style="2" customWidth="1"/>
    <col min="8187" max="8187" width="13.28515625" style="2" bestFit="1" customWidth="1"/>
    <col min="8188" max="8439" width="9.140625" style="2"/>
    <col min="8440" max="8440" width="22.7109375" style="2" bestFit="1" customWidth="1"/>
    <col min="8441" max="8441" width="12.140625" style="2" customWidth="1"/>
    <col min="8442" max="8442" width="16.7109375" style="2" customWidth="1"/>
    <col min="8443" max="8443" width="13.28515625" style="2" bestFit="1" customWidth="1"/>
    <col min="8444" max="8695" width="9.140625" style="2"/>
    <col min="8696" max="8696" width="22.7109375" style="2" bestFit="1" customWidth="1"/>
    <col min="8697" max="8697" width="12.140625" style="2" customWidth="1"/>
    <col min="8698" max="8698" width="16.7109375" style="2" customWidth="1"/>
    <col min="8699" max="8699" width="13.28515625" style="2" bestFit="1" customWidth="1"/>
    <col min="8700" max="8951" width="9.140625" style="2"/>
    <col min="8952" max="8952" width="22.7109375" style="2" bestFit="1" customWidth="1"/>
    <col min="8953" max="8953" width="12.140625" style="2" customWidth="1"/>
    <col min="8954" max="8954" width="16.7109375" style="2" customWidth="1"/>
    <col min="8955" max="8955" width="13.28515625" style="2" bestFit="1" customWidth="1"/>
    <col min="8956" max="9207" width="9.140625" style="2"/>
    <col min="9208" max="9208" width="22.7109375" style="2" bestFit="1" customWidth="1"/>
    <col min="9209" max="9209" width="12.140625" style="2" customWidth="1"/>
    <col min="9210" max="9210" width="16.7109375" style="2" customWidth="1"/>
    <col min="9211" max="9211" width="13.28515625" style="2" bestFit="1" customWidth="1"/>
    <col min="9212" max="9463" width="9.140625" style="2"/>
    <col min="9464" max="9464" width="22.7109375" style="2" bestFit="1" customWidth="1"/>
    <col min="9465" max="9465" width="12.140625" style="2" customWidth="1"/>
    <col min="9466" max="9466" width="16.7109375" style="2" customWidth="1"/>
    <col min="9467" max="9467" width="13.28515625" style="2" bestFit="1" customWidth="1"/>
    <col min="9468" max="9719" width="9.140625" style="2"/>
    <col min="9720" max="9720" width="22.7109375" style="2" bestFit="1" customWidth="1"/>
    <col min="9721" max="9721" width="12.140625" style="2" customWidth="1"/>
    <col min="9722" max="9722" width="16.7109375" style="2" customWidth="1"/>
    <col min="9723" max="9723" width="13.28515625" style="2" bestFit="1" customWidth="1"/>
    <col min="9724" max="9975" width="9.140625" style="2"/>
    <col min="9976" max="9976" width="22.7109375" style="2" bestFit="1" customWidth="1"/>
    <col min="9977" max="9977" width="12.140625" style="2" customWidth="1"/>
    <col min="9978" max="9978" width="16.7109375" style="2" customWidth="1"/>
    <col min="9979" max="9979" width="13.28515625" style="2" bestFit="1" customWidth="1"/>
    <col min="9980" max="10231" width="9.140625" style="2"/>
    <col min="10232" max="10232" width="22.7109375" style="2" bestFit="1" customWidth="1"/>
    <col min="10233" max="10233" width="12.140625" style="2" customWidth="1"/>
    <col min="10234" max="10234" width="16.7109375" style="2" customWidth="1"/>
    <col min="10235" max="10235" width="13.28515625" style="2" bestFit="1" customWidth="1"/>
    <col min="10236" max="10487" width="9.140625" style="2"/>
    <col min="10488" max="10488" width="22.7109375" style="2" bestFit="1" customWidth="1"/>
    <col min="10489" max="10489" width="12.140625" style="2" customWidth="1"/>
    <col min="10490" max="10490" width="16.7109375" style="2" customWidth="1"/>
    <col min="10491" max="10491" width="13.28515625" style="2" bestFit="1" customWidth="1"/>
    <col min="10492" max="10743" width="9.140625" style="2"/>
    <col min="10744" max="10744" width="22.7109375" style="2" bestFit="1" customWidth="1"/>
    <col min="10745" max="10745" width="12.140625" style="2" customWidth="1"/>
    <col min="10746" max="10746" width="16.7109375" style="2" customWidth="1"/>
    <col min="10747" max="10747" width="13.28515625" style="2" bestFit="1" customWidth="1"/>
    <col min="10748" max="10999" width="9.140625" style="2"/>
    <col min="11000" max="11000" width="22.7109375" style="2" bestFit="1" customWidth="1"/>
    <col min="11001" max="11001" width="12.140625" style="2" customWidth="1"/>
    <col min="11002" max="11002" width="16.7109375" style="2" customWidth="1"/>
    <col min="11003" max="11003" width="13.28515625" style="2" bestFit="1" customWidth="1"/>
    <col min="11004" max="11255" width="9.140625" style="2"/>
    <col min="11256" max="11256" width="22.7109375" style="2" bestFit="1" customWidth="1"/>
    <col min="11257" max="11257" width="12.140625" style="2" customWidth="1"/>
    <col min="11258" max="11258" width="16.7109375" style="2" customWidth="1"/>
    <col min="11259" max="11259" width="13.28515625" style="2" bestFit="1" customWidth="1"/>
    <col min="11260" max="11511" width="9.140625" style="2"/>
    <col min="11512" max="11512" width="22.7109375" style="2" bestFit="1" customWidth="1"/>
    <col min="11513" max="11513" width="12.140625" style="2" customWidth="1"/>
    <col min="11514" max="11514" width="16.7109375" style="2" customWidth="1"/>
    <col min="11515" max="11515" width="13.28515625" style="2" bestFit="1" customWidth="1"/>
    <col min="11516" max="11767" width="9.140625" style="2"/>
    <col min="11768" max="11768" width="22.7109375" style="2" bestFit="1" customWidth="1"/>
    <col min="11769" max="11769" width="12.140625" style="2" customWidth="1"/>
    <col min="11770" max="11770" width="16.7109375" style="2" customWidth="1"/>
    <col min="11771" max="11771" width="13.28515625" style="2" bestFit="1" customWidth="1"/>
    <col min="11772" max="12023" width="9.140625" style="2"/>
    <col min="12024" max="12024" width="22.7109375" style="2" bestFit="1" customWidth="1"/>
    <col min="12025" max="12025" width="12.140625" style="2" customWidth="1"/>
    <col min="12026" max="12026" width="16.7109375" style="2" customWidth="1"/>
    <col min="12027" max="12027" width="13.28515625" style="2" bestFit="1" customWidth="1"/>
    <col min="12028" max="12279" width="9.140625" style="2"/>
    <col min="12280" max="12280" width="22.7109375" style="2" bestFit="1" customWidth="1"/>
    <col min="12281" max="12281" width="12.140625" style="2" customWidth="1"/>
    <col min="12282" max="12282" width="16.7109375" style="2" customWidth="1"/>
    <col min="12283" max="12283" width="13.28515625" style="2" bestFit="1" customWidth="1"/>
    <col min="12284" max="12535" width="9.140625" style="2"/>
    <col min="12536" max="12536" width="22.7109375" style="2" bestFit="1" customWidth="1"/>
    <col min="12537" max="12537" width="12.140625" style="2" customWidth="1"/>
    <col min="12538" max="12538" width="16.7109375" style="2" customWidth="1"/>
    <col min="12539" max="12539" width="13.28515625" style="2" bestFit="1" customWidth="1"/>
    <col min="12540" max="12791" width="9.140625" style="2"/>
    <col min="12792" max="12792" width="22.7109375" style="2" bestFit="1" customWidth="1"/>
    <col min="12793" max="12793" width="12.140625" style="2" customWidth="1"/>
    <col min="12794" max="12794" width="16.7109375" style="2" customWidth="1"/>
    <col min="12795" max="12795" width="13.28515625" style="2" bestFit="1" customWidth="1"/>
    <col min="12796" max="13047" width="9.140625" style="2"/>
    <col min="13048" max="13048" width="22.7109375" style="2" bestFit="1" customWidth="1"/>
    <col min="13049" max="13049" width="12.140625" style="2" customWidth="1"/>
    <col min="13050" max="13050" width="16.7109375" style="2" customWidth="1"/>
    <col min="13051" max="13051" width="13.28515625" style="2" bestFit="1" customWidth="1"/>
    <col min="13052" max="13303" width="9.140625" style="2"/>
    <col min="13304" max="13304" width="22.7109375" style="2" bestFit="1" customWidth="1"/>
    <col min="13305" max="13305" width="12.140625" style="2" customWidth="1"/>
    <col min="13306" max="13306" width="16.7109375" style="2" customWidth="1"/>
    <col min="13307" max="13307" width="13.28515625" style="2" bestFit="1" customWidth="1"/>
    <col min="13308" max="13559" width="9.140625" style="2"/>
    <col min="13560" max="13560" width="22.7109375" style="2" bestFit="1" customWidth="1"/>
    <col min="13561" max="13561" width="12.140625" style="2" customWidth="1"/>
    <col min="13562" max="13562" width="16.7109375" style="2" customWidth="1"/>
    <col min="13563" max="13563" width="13.28515625" style="2" bestFit="1" customWidth="1"/>
    <col min="13564" max="13815" width="9.140625" style="2"/>
    <col min="13816" max="13816" width="22.7109375" style="2" bestFit="1" customWidth="1"/>
    <col min="13817" max="13817" width="12.140625" style="2" customWidth="1"/>
    <col min="13818" max="13818" width="16.7109375" style="2" customWidth="1"/>
    <col min="13819" max="13819" width="13.28515625" style="2" bestFit="1" customWidth="1"/>
    <col min="13820" max="14071" width="9.140625" style="2"/>
    <col min="14072" max="14072" width="22.7109375" style="2" bestFit="1" customWidth="1"/>
    <col min="14073" max="14073" width="12.140625" style="2" customWidth="1"/>
    <col min="14074" max="14074" width="16.7109375" style="2" customWidth="1"/>
    <col min="14075" max="14075" width="13.28515625" style="2" bestFit="1" customWidth="1"/>
    <col min="14076" max="14327" width="9.140625" style="2"/>
    <col min="14328" max="14328" width="22.7109375" style="2" bestFit="1" customWidth="1"/>
    <col min="14329" max="14329" width="12.140625" style="2" customWidth="1"/>
    <col min="14330" max="14330" width="16.7109375" style="2" customWidth="1"/>
    <col min="14331" max="14331" width="13.28515625" style="2" bestFit="1" customWidth="1"/>
    <col min="14332" max="14583" width="9.140625" style="2"/>
    <col min="14584" max="14584" width="22.7109375" style="2" bestFit="1" customWidth="1"/>
    <col min="14585" max="14585" width="12.140625" style="2" customWidth="1"/>
    <col min="14586" max="14586" width="16.7109375" style="2" customWidth="1"/>
    <col min="14587" max="14587" width="13.28515625" style="2" bestFit="1" customWidth="1"/>
    <col min="14588" max="14839" width="9.140625" style="2"/>
    <col min="14840" max="14840" width="22.7109375" style="2" bestFit="1" customWidth="1"/>
    <col min="14841" max="14841" width="12.140625" style="2" customWidth="1"/>
    <col min="14842" max="14842" width="16.7109375" style="2" customWidth="1"/>
    <col min="14843" max="14843" width="13.28515625" style="2" bestFit="1" customWidth="1"/>
    <col min="14844" max="15095" width="9.140625" style="2"/>
    <col min="15096" max="15096" width="22.7109375" style="2" bestFit="1" customWidth="1"/>
    <col min="15097" max="15097" width="12.140625" style="2" customWidth="1"/>
    <col min="15098" max="15098" width="16.7109375" style="2" customWidth="1"/>
    <col min="15099" max="15099" width="13.28515625" style="2" bestFit="1" customWidth="1"/>
    <col min="15100" max="15351" width="9.140625" style="2"/>
    <col min="15352" max="15352" width="22.7109375" style="2" bestFit="1" customWidth="1"/>
    <col min="15353" max="15353" width="12.140625" style="2" customWidth="1"/>
    <col min="15354" max="15354" width="16.7109375" style="2" customWidth="1"/>
    <col min="15355" max="15355" width="13.28515625" style="2" bestFit="1" customWidth="1"/>
    <col min="15356" max="15607" width="9.140625" style="2"/>
    <col min="15608" max="15608" width="22.7109375" style="2" bestFit="1" customWidth="1"/>
    <col min="15609" max="15609" width="12.140625" style="2" customWidth="1"/>
    <col min="15610" max="15610" width="16.7109375" style="2" customWidth="1"/>
    <col min="15611" max="15611" width="13.28515625" style="2" bestFit="1" customWidth="1"/>
    <col min="15612" max="15863" width="9.140625" style="2"/>
    <col min="15864" max="15864" width="22.7109375" style="2" bestFit="1" customWidth="1"/>
    <col min="15865" max="15865" width="12.140625" style="2" customWidth="1"/>
    <col min="15866" max="15866" width="16.7109375" style="2" customWidth="1"/>
    <col min="15867" max="15867" width="13.28515625" style="2" bestFit="1" customWidth="1"/>
    <col min="15868" max="16119" width="9.140625" style="2"/>
    <col min="16120" max="16120" width="22.7109375" style="2" bestFit="1" customWidth="1"/>
    <col min="16121" max="16121" width="12.140625" style="2" customWidth="1"/>
    <col min="16122" max="16122" width="16.7109375" style="2" customWidth="1"/>
    <col min="16123" max="16123" width="13.28515625" style="2" bestFit="1" customWidth="1"/>
    <col min="16124" max="16384" width="9.140625" style="2"/>
  </cols>
  <sheetData>
    <row r="1" spans="1:19" x14ac:dyDescent="0.2">
      <c r="A1" s="22" t="s">
        <v>73</v>
      </c>
      <c r="B1" s="23" t="s">
        <v>75</v>
      </c>
      <c r="C1" s="25"/>
      <c r="D1" s="25"/>
      <c r="F1" s="41" t="s">
        <v>73</v>
      </c>
      <c r="G1" s="42" t="s">
        <v>75</v>
      </c>
      <c r="K1" s="169" t="s">
        <v>76</v>
      </c>
      <c r="L1" s="169"/>
      <c r="M1" s="44" t="s">
        <v>74</v>
      </c>
      <c r="N1" s="1"/>
    </row>
    <row r="2" spans="1:19" x14ac:dyDescent="0.2">
      <c r="A2" s="25" t="s">
        <v>89</v>
      </c>
      <c r="B2" s="26">
        <f>'Noviembre 2021'!B2</f>
        <v>2021</v>
      </c>
      <c r="C2" s="25"/>
      <c r="D2" s="25"/>
      <c r="F2" s="44" t="str">
        <f>A2</f>
        <v>MES: DICIEMBRE</v>
      </c>
      <c r="G2" s="45">
        <f>'Noviembre 2021'!G2</f>
        <v>2020</v>
      </c>
      <c r="K2" s="1" t="str">
        <f>A2</f>
        <v>MES: DICIEMBRE</v>
      </c>
      <c r="L2" s="3"/>
      <c r="M2" s="1" t="str">
        <f>'Noviembre 2021'!M2</f>
        <v>2021/2020</v>
      </c>
      <c r="N2" s="1"/>
    </row>
    <row r="3" spans="1:19" ht="15.75" thickBot="1" x14ac:dyDescent="0.35">
      <c r="A3" s="81"/>
      <c r="K3" s="17"/>
    </row>
    <row r="4" spans="1:19" ht="13.5" thickBot="1" x14ac:dyDescent="0.25">
      <c r="A4" s="27"/>
      <c r="B4" s="95" t="s">
        <v>72</v>
      </c>
      <c r="C4" s="82" t="s">
        <v>0</v>
      </c>
      <c r="D4" s="83" t="s">
        <v>3</v>
      </c>
      <c r="F4" s="46"/>
      <c r="G4" s="96" t="s">
        <v>72</v>
      </c>
      <c r="H4" s="47" t="s">
        <v>0</v>
      </c>
      <c r="I4" s="48" t="s">
        <v>3</v>
      </c>
      <c r="K4" s="4"/>
      <c r="L4" s="97" t="s">
        <v>2</v>
      </c>
      <c r="M4" s="18" t="s">
        <v>0</v>
      </c>
      <c r="N4" s="19" t="s">
        <v>3</v>
      </c>
    </row>
    <row r="5" spans="1:19" ht="13.5" thickBot="1" x14ac:dyDescent="0.25">
      <c r="A5" s="27"/>
      <c r="B5" s="27"/>
      <c r="C5" s="28"/>
      <c r="D5" s="27"/>
      <c r="F5" s="46"/>
      <c r="G5" s="46"/>
      <c r="H5" s="49"/>
      <c r="I5" s="46"/>
      <c r="K5" s="4"/>
      <c r="L5" s="5"/>
      <c r="M5" s="5"/>
      <c r="N5" s="4"/>
    </row>
    <row r="6" spans="1:19" ht="13.5" thickBot="1" x14ac:dyDescent="0.25">
      <c r="A6" s="84" t="s">
        <v>1</v>
      </c>
      <c r="B6" s="85"/>
      <c r="C6" s="85"/>
      <c r="D6" s="85"/>
      <c r="E6" s="20"/>
      <c r="F6" s="50" t="s">
        <v>1</v>
      </c>
      <c r="G6" s="51"/>
      <c r="H6" s="51"/>
      <c r="I6" s="51"/>
      <c r="K6" s="98" t="s">
        <v>1</v>
      </c>
      <c r="L6" s="99"/>
      <c r="M6" s="99"/>
      <c r="N6" s="99"/>
      <c r="P6" s="6"/>
      <c r="Q6" s="6"/>
      <c r="R6" s="6"/>
      <c r="S6" s="6"/>
    </row>
    <row r="7" spans="1:19" ht="12" customHeight="1" thickBot="1" x14ac:dyDescent="0.25">
      <c r="B7" s="111"/>
      <c r="C7" s="111"/>
      <c r="D7" s="111"/>
      <c r="E7" s="20"/>
      <c r="F7" s="52"/>
      <c r="G7" s="121"/>
      <c r="H7" s="121"/>
      <c r="I7" s="121"/>
      <c r="L7" s="100"/>
      <c r="M7" s="100"/>
      <c r="N7" s="100"/>
    </row>
    <row r="8" spans="1:19" ht="13.5" thickBot="1" x14ac:dyDescent="0.25">
      <c r="A8" s="86" t="s">
        <v>4</v>
      </c>
      <c r="B8" s="87"/>
      <c r="C8" s="87"/>
      <c r="D8" s="87"/>
      <c r="E8" s="20"/>
      <c r="F8" s="54" t="s">
        <v>4</v>
      </c>
      <c r="G8" s="51"/>
      <c r="H8" s="51"/>
      <c r="I8" s="55"/>
      <c r="K8" s="101" t="s">
        <v>4</v>
      </c>
      <c r="L8" s="99"/>
      <c r="M8" s="99"/>
      <c r="N8" s="99"/>
      <c r="P8" s="6"/>
      <c r="Q8" s="6"/>
      <c r="R8" s="6"/>
      <c r="S8" s="6"/>
    </row>
    <row r="9" spans="1:19" ht="13.5" thickBot="1" x14ac:dyDescent="0.25">
      <c r="A9" s="29" t="s">
        <v>5</v>
      </c>
      <c r="B9" s="30"/>
      <c r="C9" s="30"/>
      <c r="D9" s="31"/>
      <c r="E9" s="21"/>
      <c r="F9" s="56" t="s">
        <v>5</v>
      </c>
      <c r="G9" s="57"/>
      <c r="H9" s="57"/>
      <c r="I9" s="58"/>
      <c r="K9" s="7" t="s">
        <v>5</v>
      </c>
      <c r="L9" s="102"/>
      <c r="M9" s="102"/>
      <c r="N9" s="102"/>
    </row>
    <row r="10" spans="1:19" ht="13.5" thickBot="1" x14ac:dyDescent="0.25">
      <c r="A10" s="32" t="s">
        <v>6</v>
      </c>
      <c r="B10" s="30"/>
      <c r="C10" s="30"/>
      <c r="D10" s="31"/>
      <c r="E10" s="20"/>
      <c r="F10" s="59" t="s">
        <v>6</v>
      </c>
      <c r="G10" s="79"/>
      <c r="H10" s="79"/>
      <c r="I10" s="80"/>
      <c r="K10" s="8" t="s">
        <v>6</v>
      </c>
      <c r="L10" s="113"/>
      <c r="M10" s="113"/>
      <c r="N10" s="115"/>
    </row>
    <row r="11" spans="1:19" ht="13.5" thickBot="1" x14ac:dyDescent="0.25">
      <c r="A11" s="32" t="s">
        <v>7</v>
      </c>
      <c r="B11" s="30"/>
      <c r="C11" s="30"/>
      <c r="D11" s="31"/>
      <c r="E11" s="20"/>
      <c r="F11" s="59" t="s">
        <v>7</v>
      </c>
      <c r="G11" s="79"/>
      <c r="H11" s="79"/>
      <c r="I11" s="80"/>
      <c r="K11" s="8" t="s">
        <v>7</v>
      </c>
      <c r="L11" s="113"/>
      <c r="M11" s="113"/>
      <c r="N11" s="115"/>
    </row>
    <row r="12" spans="1:19" ht="13.5" thickBot="1" x14ac:dyDescent="0.25">
      <c r="A12" s="32" t="s">
        <v>8</v>
      </c>
      <c r="B12" s="30"/>
      <c r="C12" s="30"/>
      <c r="D12" s="31"/>
      <c r="E12" s="20"/>
      <c r="F12" s="59" t="s">
        <v>8</v>
      </c>
      <c r="G12" s="79"/>
      <c r="H12" s="79"/>
      <c r="I12" s="80"/>
      <c r="K12" s="8" t="s">
        <v>8</v>
      </c>
      <c r="L12" s="113"/>
      <c r="M12" s="113"/>
      <c r="N12" s="115"/>
    </row>
    <row r="13" spans="1:19" ht="13.5" thickBot="1" x14ac:dyDescent="0.25">
      <c r="A13" s="32" t="s">
        <v>9</v>
      </c>
      <c r="B13" s="30"/>
      <c r="C13" s="30"/>
      <c r="D13" s="31"/>
      <c r="E13" s="20"/>
      <c r="F13" s="59" t="s">
        <v>9</v>
      </c>
      <c r="G13" s="79"/>
      <c r="H13" s="79"/>
      <c r="I13" s="80"/>
      <c r="K13" s="8" t="s">
        <v>9</v>
      </c>
      <c r="L13" s="113"/>
      <c r="M13" s="113"/>
      <c r="N13" s="115"/>
    </row>
    <row r="14" spans="1:19" ht="13.5" thickBot="1" x14ac:dyDescent="0.25">
      <c r="A14" s="32" t="s">
        <v>10</v>
      </c>
      <c r="B14" s="30"/>
      <c r="C14" s="30"/>
      <c r="D14" s="31"/>
      <c r="E14" s="20"/>
      <c r="F14" s="59" t="s">
        <v>10</v>
      </c>
      <c r="G14" s="79"/>
      <c r="H14" s="79"/>
      <c r="I14" s="80"/>
      <c r="K14" s="8" t="s">
        <v>10</v>
      </c>
      <c r="L14" s="113"/>
      <c r="M14" s="113"/>
      <c r="N14" s="115"/>
    </row>
    <row r="15" spans="1:19" ht="13.5" thickBot="1" x14ac:dyDescent="0.25">
      <c r="A15" s="32" t="s">
        <v>11</v>
      </c>
      <c r="B15" s="30"/>
      <c r="C15" s="30"/>
      <c r="D15" s="31"/>
      <c r="E15" s="20"/>
      <c r="F15" s="59" t="s">
        <v>11</v>
      </c>
      <c r="G15" s="79"/>
      <c r="H15" s="79"/>
      <c r="I15" s="80"/>
      <c r="K15" s="8" t="s">
        <v>11</v>
      </c>
      <c r="L15" s="113"/>
      <c r="M15" s="113"/>
      <c r="N15" s="115"/>
    </row>
    <row r="16" spans="1:19" ht="13.5" thickBot="1" x14ac:dyDescent="0.25">
      <c r="A16" s="33" t="s">
        <v>12</v>
      </c>
      <c r="B16" s="34"/>
      <c r="C16" s="34"/>
      <c r="D16" s="35"/>
      <c r="E16" s="20"/>
      <c r="F16" s="60" t="s">
        <v>12</v>
      </c>
      <c r="G16" s="109"/>
      <c r="H16" s="109"/>
      <c r="I16" s="110"/>
      <c r="K16" s="9" t="s">
        <v>12</v>
      </c>
      <c r="L16" s="116"/>
      <c r="M16" s="116"/>
      <c r="N16" s="117"/>
    </row>
    <row r="17" spans="1:19" ht="13.5" thickBot="1" x14ac:dyDescent="0.25">
      <c r="B17" s="36"/>
      <c r="C17" s="36"/>
      <c r="D17" s="36"/>
      <c r="E17" s="20"/>
      <c r="F17" s="63"/>
      <c r="G17" s="64"/>
      <c r="H17" s="64"/>
      <c r="I17" s="64"/>
      <c r="L17" s="106"/>
      <c r="M17" s="106"/>
      <c r="N17" s="106"/>
    </row>
    <row r="18" spans="1:19" ht="13.5" thickBot="1" x14ac:dyDescent="0.25">
      <c r="A18" s="88" t="s">
        <v>13</v>
      </c>
      <c r="B18" s="89"/>
      <c r="C18" s="89"/>
      <c r="D18" s="89"/>
      <c r="E18" s="20"/>
      <c r="F18" s="65" t="s">
        <v>13</v>
      </c>
      <c r="G18" s="66"/>
      <c r="H18" s="66"/>
      <c r="I18" s="67"/>
      <c r="K18" s="107" t="s">
        <v>13</v>
      </c>
      <c r="L18" s="108"/>
      <c r="M18" s="108"/>
      <c r="N18" s="120"/>
    </row>
    <row r="19" spans="1:19" ht="13.5" thickBot="1" x14ac:dyDescent="0.25">
      <c r="A19" s="38" t="s">
        <v>14</v>
      </c>
      <c r="B19" s="30"/>
      <c r="C19" s="30"/>
      <c r="D19" s="31"/>
      <c r="E19" s="20"/>
      <c r="F19" s="68" t="s">
        <v>14</v>
      </c>
      <c r="G19" s="30"/>
      <c r="H19" s="30"/>
      <c r="I19" s="31"/>
      <c r="K19" s="10" t="s">
        <v>14</v>
      </c>
      <c r="L19" s="148"/>
      <c r="M19" s="148"/>
      <c r="N19" s="149"/>
    </row>
    <row r="20" spans="1:19" ht="13.5" thickBot="1" x14ac:dyDescent="0.25">
      <c r="A20" s="39" t="s">
        <v>15</v>
      </c>
      <c r="B20" s="30"/>
      <c r="C20" s="30"/>
      <c r="D20" s="31"/>
      <c r="E20" s="20"/>
      <c r="F20" s="68" t="s">
        <v>15</v>
      </c>
      <c r="G20" s="30"/>
      <c r="H20" s="30"/>
      <c r="I20" s="31"/>
      <c r="K20" s="11" t="s">
        <v>15</v>
      </c>
      <c r="L20" s="148"/>
      <c r="M20" s="148"/>
      <c r="N20" s="149"/>
    </row>
    <row r="21" spans="1:19" ht="13.5" thickBot="1" x14ac:dyDescent="0.25">
      <c r="A21" s="40" t="s">
        <v>16</v>
      </c>
      <c r="B21" s="34"/>
      <c r="C21" s="34"/>
      <c r="D21" s="35"/>
      <c r="E21" s="20"/>
      <c r="F21" s="69" t="s">
        <v>16</v>
      </c>
      <c r="G21" s="34"/>
      <c r="H21" s="34"/>
      <c r="I21" s="35"/>
      <c r="K21" s="12" t="s">
        <v>16</v>
      </c>
      <c r="L21" s="150"/>
      <c r="M21" s="150"/>
      <c r="N21" s="151"/>
    </row>
    <row r="22" spans="1:19" ht="13.5" thickBot="1" x14ac:dyDescent="0.25">
      <c r="B22" s="37"/>
      <c r="C22" s="37"/>
      <c r="D22" s="37"/>
      <c r="E22" s="20"/>
      <c r="F22" s="63"/>
      <c r="G22" s="70"/>
      <c r="H22" s="70"/>
      <c r="I22" s="70"/>
      <c r="L22" s="100"/>
      <c r="M22" s="100"/>
      <c r="N22" s="100"/>
    </row>
    <row r="23" spans="1:19" ht="13.5" thickBot="1" x14ac:dyDescent="0.25">
      <c r="A23" s="90" t="s">
        <v>17</v>
      </c>
      <c r="B23" s="85"/>
      <c r="C23" s="85"/>
      <c r="D23" s="85"/>
      <c r="E23" s="20"/>
      <c r="F23" s="54" t="s">
        <v>17</v>
      </c>
      <c r="G23" s="51"/>
      <c r="H23" s="51"/>
      <c r="I23" s="55"/>
      <c r="K23" s="101" t="s">
        <v>17</v>
      </c>
      <c r="L23" s="99"/>
      <c r="M23" s="99"/>
      <c r="N23" s="99"/>
      <c r="P23" s="6"/>
      <c r="Q23" s="6"/>
      <c r="R23" s="6"/>
      <c r="S23" s="6"/>
    </row>
    <row r="24" spans="1:19" ht="13.5" thickBot="1" x14ac:dyDescent="0.25">
      <c r="A24" s="91" t="s">
        <v>18</v>
      </c>
      <c r="B24" s="34"/>
      <c r="C24" s="34"/>
      <c r="D24" s="35"/>
      <c r="E24" s="20"/>
      <c r="F24" s="71" t="s">
        <v>18</v>
      </c>
      <c r="G24" s="61"/>
      <c r="H24" s="61"/>
      <c r="I24" s="62"/>
      <c r="K24" s="13" t="s">
        <v>18</v>
      </c>
      <c r="L24" s="104"/>
      <c r="M24" s="104"/>
      <c r="N24" s="105"/>
    </row>
    <row r="25" spans="1:19" ht="13.5" thickBot="1" x14ac:dyDescent="0.25">
      <c r="B25" s="37"/>
      <c r="C25" s="37"/>
      <c r="D25" s="37"/>
      <c r="E25" s="20"/>
      <c r="F25" s="63"/>
      <c r="G25" s="70"/>
      <c r="H25" s="70"/>
      <c r="I25" s="70"/>
      <c r="L25" s="100"/>
      <c r="M25" s="100"/>
      <c r="N25" s="100"/>
    </row>
    <row r="26" spans="1:19" ht="13.5" thickBot="1" x14ac:dyDescent="0.25">
      <c r="A26" s="84" t="s">
        <v>19</v>
      </c>
      <c r="B26" s="85"/>
      <c r="C26" s="85"/>
      <c r="D26" s="85"/>
      <c r="E26" s="20"/>
      <c r="F26" s="50" t="s">
        <v>19</v>
      </c>
      <c r="G26" s="51"/>
      <c r="H26" s="51"/>
      <c r="I26" s="55"/>
      <c r="K26" s="98" t="s">
        <v>19</v>
      </c>
      <c r="L26" s="99"/>
      <c r="M26" s="99"/>
      <c r="N26" s="99"/>
      <c r="P26" s="6"/>
      <c r="Q26" s="6"/>
      <c r="R26" s="6"/>
      <c r="S26" s="6"/>
    </row>
    <row r="27" spans="1:19" ht="13.5" thickBot="1" x14ac:dyDescent="0.25">
      <c r="A27" s="92" t="s">
        <v>20</v>
      </c>
      <c r="B27" s="34"/>
      <c r="C27" s="34"/>
      <c r="D27" s="35"/>
      <c r="E27" s="20"/>
      <c r="F27" s="72" t="s">
        <v>20</v>
      </c>
      <c r="G27" s="61"/>
      <c r="H27" s="61"/>
      <c r="I27" s="62"/>
      <c r="K27" s="14" t="s">
        <v>20</v>
      </c>
      <c r="L27" s="104"/>
      <c r="M27" s="104"/>
      <c r="N27" s="105"/>
    </row>
    <row r="28" spans="1:19" ht="13.5" thickBot="1" x14ac:dyDescent="0.25">
      <c r="B28" s="111"/>
      <c r="C28" s="111"/>
      <c r="D28" s="111"/>
      <c r="E28" s="20"/>
      <c r="F28" s="63"/>
      <c r="G28" s="122"/>
      <c r="H28" s="122"/>
      <c r="I28" s="122"/>
      <c r="L28" s="100"/>
      <c r="M28" s="100"/>
      <c r="N28" s="100"/>
    </row>
    <row r="29" spans="1:19" ht="13.5" thickBot="1" x14ac:dyDescent="0.25">
      <c r="A29" s="84" t="s">
        <v>21</v>
      </c>
      <c r="B29" s="85"/>
      <c r="C29" s="85"/>
      <c r="D29" s="85"/>
      <c r="E29" s="20"/>
      <c r="F29" s="50" t="s">
        <v>21</v>
      </c>
      <c r="G29" s="51"/>
      <c r="H29" s="51"/>
      <c r="I29" s="55"/>
      <c r="K29" s="98" t="s">
        <v>21</v>
      </c>
      <c r="L29" s="99"/>
      <c r="M29" s="99"/>
      <c r="N29" s="99"/>
      <c r="P29" s="6"/>
      <c r="Q29" s="6"/>
      <c r="R29" s="6"/>
      <c r="S29" s="6"/>
    </row>
    <row r="30" spans="1:19" ht="13.5" thickBot="1" x14ac:dyDescent="0.25">
      <c r="A30" s="93" t="s">
        <v>22</v>
      </c>
      <c r="B30" s="30"/>
      <c r="C30" s="30"/>
      <c r="D30" s="31"/>
      <c r="E30" s="20"/>
      <c r="F30" s="73" t="s">
        <v>22</v>
      </c>
      <c r="G30" s="57"/>
      <c r="H30" s="57"/>
      <c r="I30" s="58"/>
      <c r="K30" s="15" t="s">
        <v>22</v>
      </c>
      <c r="L30" s="102"/>
      <c r="M30" s="102"/>
      <c r="N30" s="103"/>
    </row>
    <row r="31" spans="1:19" ht="13.5" thickBot="1" x14ac:dyDescent="0.25">
      <c r="A31" s="94" t="s">
        <v>23</v>
      </c>
      <c r="B31" s="34"/>
      <c r="C31" s="34"/>
      <c r="D31" s="35"/>
      <c r="E31" s="20"/>
      <c r="F31" s="73" t="s">
        <v>23</v>
      </c>
      <c r="G31" s="74"/>
      <c r="H31" s="74"/>
      <c r="I31" s="75"/>
      <c r="K31" s="16" t="s">
        <v>23</v>
      </c>
      <c r="L31" s="104"/>
      <c r="M31" s="104"/>
      <c r="N31" s="105"/>
    </row>
    <row r="32" spans="1:19" ht="13.5" thickBot="1" x14ac:dyDescent="0.25">
      <c r="B32" s="37"/>
      <c r="C32" s="37"/>
      <c r="D32" s="37"/>
      <c r="E32" s="20"/>
      <c r="F32" s="63"/>
      <c r="G32" s="70"/>
      <c r="H32" s="70"/>
      <c r="I32" s="70"/>
      <c r="L32" s="100"/>
      <c r="M32" s="100"/>
      <c r="N32" s="100"/>
    </row>
    <row r="33" spans="1:19" ht="13.5" thickBot="1" x14ac:dyDescent="0.25">
      <c r="A33" s="90" t="s">
        <v>24</v>
      </c>
      <c r="B33" s="85"/>
      <c r="C33" s="85"/>
      <c r="D33" s="85"/>
      <c r="E33" s="20"/>
      <c r="F33" s="54" t="s">
        <v>24</v>
      </c>
      <c r="G33" s="51"/>
      <c r="H33" s="51"/>
      <c r="I33" s="55"/>
      <c r="K33" s="101" t="s">
        <v>24</v>
      </c>
      <c r="L33" s="99"/>
      <c r="M33" s="99"/>
      <c r="N33" s="99"/>
      <c r="P33" s="6"/>
      <c r="Q33" s="6"/>
      <c r="R33" s="6"/>
      <c r="S33" s="6"/>
    </row>
    <row r="34" spans="1:19" ht="13.5" thickBot="1" x14ac:dyDescent="0.25">
      <c r="A34" s="91" t="s">
        <v>25</v>
      </c>
      <c r="B34" s="34"/>
      <c r="C34" s="34"/>
      <c r="D34" s="35"/>
      <c r="E34" s="20"/>
      <c r="F34" s="71" t="s">
        <v>25</v>
      </c>
      <c r="G34" s="61"/>
      <c r="H34" s="61"/>
      <c r="I34" s="62"/>
      <c r="K34" s="13" t="s">
        <v>25</v>
      </c>
      <c r="L34" s="104"/>
      <c r="M34" s="104"/>
      <c r="N34" s="105"/>
    </row>
    <row r="35" spans="1:19" ht="13.5" thickBot="1" x14ac:dyDescent="0.25">
      <c r="B35" s="111"/>
      <c r="C35" s="111"/>
      <c r="D35" s="111"/>
      <c r="E35" s="20"/>
      <c r="F35" s="63"/>
      <c r="G35" s="122"/>
      <c r="H35" s="122"/>
      <c r="I35" s="122"/>
      <c r="L35" s="100"/>
      <c r="M35" s="100"/>
      <c r="N35" s="100"/>
    </row>
    <row r="36" spans="1:19" ht="13.5" thickBot="1" x14ac:dyDescent="0.25">
      <c r="A36" s="84" t="s">
        <v>26</v>
      </c>
      <c r="B36" s="85"/>
      <c r="C36" s="85"/>
      <c r="D36" s="85"/>
      <c r="E36" s="20"/>
      <c r="F36" s="50" t="s">
        <v>26</v>
      </c>
      <c r="G36" s="51"/>
      <c r="H36" s="51"/>
      <c r="I36" s="55"/>
      <c r="K36" s="98" t="s">
        <v>26</v>
      </c>
      <c r="L36" s="99"/>
      <c r="M36" s="99"/>
      <c r="N36" s="114"/>
    </row>
    <row r="37" spans="1:19" ht="13.5" thickBot="1" x14ac:dyDescent="0.25">
      <c r="A37" s="38" t="s">
        <v>27</v>
      </c>
      <c r="B37" s="30"/>
      <c r="C37" s="30"/>
      <c r="D37" s="30"/>
      <c r="E37" s="20"/>
      <c r="F37" s="73" t="s">
        <v>27</v>
      </c>
      <c r="G37" s="79"/>
      <c r="H37" s="79"/>
      <c r="I37" s="80"/>
      <c r="K37" s="10" t="s">
        <v>27</v>
      </c>
      <c r="L37" s="102"/>
      <c r="M37" s="102"/>
      <c r="N37" s="103"/>
    </row>
    <row r="38" spans="1:19" ht="13.5" thickBot="1" x14ac:dyDescent="0.25">
      <c r="A38" s="39" t="s">
        <v>28</v>
      </c>
      <c r="B38" s="30"/>
      <c r="C38" s="30"/>
      <c r="D38" s="30"/>
      <c r="E38" s="20"/>
      <c r="F38" s="68" t="s">
        <v>28</v>
      </c>
      <c r="G38" s="79"/>
      <c r="H38" s="79"/>
      <c r="I38" s="80"/>
      <c r="K38" s="11" t="s">
        <v>28</v>
      </c>
      <c r="L38" s="113"/>
      <c r="M38" s="113"/>
      <c r="N38" s="115"/>
    </row>
    <row r="39" spans="1:19" ht="13.5" thickBot="1" x14ac:dyDescent="0.25">
      <c r="A39" s="39" t="s">
        <v>29</v>
      </c>
      <c r="B39" s="30"/>
      <c r="C39" s="30"/>
      <c r="D39" s="30"/>
      <c r="E39" s="20"/>
      <c r="F39" s="68" t="s">
        <v>29</v>
      </c>
      <c r="G39" s="79"/>
      <c r="H39" s="79"/>
      <c r="I39" s="80"/>
      <c r="K39" s="11" t="s">
        <v>29</v>
      </c>
      <c r="L39" s="113"/>
      <c r="M39" s="113"/>
      <c r="N39" s="115"/>
    </row>
    <row r="40" spans="1:19" ht="13.5" thickBot="1" x14ac:dyDescent="0.25">
      <c r="A40" s="39" t="s">
        <v>30</v>
      </c>
      <c r="B40" s="30"/>
      <c r="C40" s="30"/>
      <c r="D40" s="30"/>
      <c r="E40" s="20"/>
      <c r="F40" s="68" t="s">
        <v>30</v>
      </c>
      <c r="G40" s="79"/>
      <c r="H40" s="79"/>
      <c r="I40" s="80"/>
      <c r="K40" s="11" t="s">
        <v>30</v>
      </c>
      <c r="L40" s="113"/>
      <c r="M40" s="113"/>
      <c r="N40" s="115"/>
    </row>
    <row r="41" spans="1:19" ht="13.5" thickBot="1" x14ac:dyDescent="0.25">
      <c r="A41" s="40" t="s">
        <v>31</v>
      </c>
      <c r="B41" s="34"/>
      <c r="C41" s="34"/>
      <c r="D41" s="35"/>
      <c r="E41" s="20"/>
      <c r="F41" s="69" t="s">
        <v>31</v>
      </c>
      <c r="G41" s="79"/>
      <c r="H41" s="79"/>
      <c r="I41" s="80"/>
      <c r="K41" s="12" t="s">
        <v>31</v>
      </c>
      <c r="L41" s="118"/>
      <c r="M41" s="118"/>
      <c r="N41" s="119"/>
    </row>
    <row r="42" spans="1:19" ht="13.5" thickBot="1" x14ac:dyDescent="0.25">
      <c r="B42" s="37"/>
      <c r="C42" s="37"/>
      <c r="D42" s="37"/>
      <c r="E42" s="20"/>
      <c r="F42" s="63"/>
      <c r="G42" s="70"/>
      <c r="H42" s="70"/>
      <c r="I42" s="70"/>
      <c r="L42" s="100"/>
      <c r="M42" s="100"/>
      <c r="N42" s="100"/>
    </row>
    <row r="43" spans="1:19" ht="13.5" thickBot="1" x14ac:dyDescent="0.25">
      <c r="A43" s="84" t="s">
        <v>32</v>
      </c>
      <c r="B43" s="85"/>
      <c r="C43" s="85"/>
      <c r="D43" s="85"/>
      <c r="E43" s="20"/>
      <c r="F43" s="50" t="s">
        <v>32</v>
      </c>
      <c r="G43" s="51"/>
      <c r="H43" s="51"/>
      <c r="I43" s="55"/>
      <c r="K43" s="98" t="s">
        <v>32</v>
      </c>
      <c r="L43" s="99"/>
      <c r="M43" s="99"/>
      <c r="N43" s="99"/>
    </row>
    <row r="44" spans="1:19" ht="13.5" thickBot="1" x14ac:dyDescent="0.25">
      <c r="A44" s="38" t="s">
        <v>33</v>
      </c>
      <c r="B44" s="30"/>
      <c r="C44" s="30"/>
      <c r="D44" s="31"/>
      <c r="E44" s="20"/>
      <c r="F44" s="76" t="s">
        <v>33</v>
      </c>
      <c r="G44" s="112"/>
      <c r="H44" s="112"/>
      <c r="I44" s="152"/>
      <c r="K44" s="10" t="s">
        <v>33</v>
      </c>
      <c r="L44" s="102"/>
      <c r="M44" s="102"/>
      <c r="N44" s="103"/>
    </row>
    <row r="45" spans="1:19" ht="13.5" thickBot="1" x14ac:dyDescent="0.25">
      <c r="A45" s="39" t="s">
        <v>34</v>
      </c>
      <c r="B45" s="30"/>
      <c r="C45" s="30"/>
      <c r="D45" s="31"/>
      <c r="E45" s="20"/>
      <c r="F45" s="77" t="s">
        <v>34</v>
      </c>
      <c r="G45" s="112"/>
      <c r="H45" s="112"/>
      <c r="I45" s="152"/>
      <c r="K45" s="11" t="s">
        <v>34</v>
      </c>
      <c r="L45" s="113"/>
      <c r="M45" s="113"/>
      <c r="N45" s="115"/>
    </row>
    <row r="46" spans="1:19" ht="13.5" thickBot="1" x14ac:dyDescent="0.25">
      <c r="A46" s="39" t="s">
        <v>35</v>
      </c>
      <c r="B46" s="30"/>
      <c r="C46" s="30"/>
      <c r="D46" s="31"/>
      <c r="E46" s="20"/>
      <c r="F46" s="77" t="s">
        <v>35</v>
      </c>
      <c r="G46" s="112"/>
      <c r="H46" s="112"/>
      <c r="I46" s="152"/>
      <c r="K46" s="11" t="s">
        <v>35</v>
      </c>
      <c r="L46" s="113"/>
      <c r="M46" s="113"/>
      <c r="N46" s="115"/>
    </row>
    <row r="47" spans="1:19" ht="13.5" thickBot="1" x14ac:dyDescent="0.25">
      <c r="A47" s="39" t="s">
        <v>36</v>
      </c>
      <c r="B47" s="30"/>
      <c r="C47" s="30"/>
      <c r="D47" s="31"/>
      <c r="E47" s="20"/>
      <c r="F47" s="77" t="s">
        <v>36</v>
      </c>
      <c r="G47" s="112"/>
      <c r="H47" s="112"/>
      <c r="I47" s="152"/>
      <c r="K47" s="11" t="s">
        <v>36</v>
      </c>
      <c r="L47" s="113"/>
      <c r="M47" s="113"/>
      <c r="N47" s="115"/>
    </row>
    <row r="48" spans="1:19" ht="13.5" thickBot="1" x14ac:dyDescent="0.25">
      <c r="A48" s="39" t="s">
        <v>37</v>
      </c>
      <c r="B48" s="30"/>
      <c r="C48" s="30"/>
      <c r="D48" s="31"/>
      <c r="E48" s="20"/>
      <c r="F48" s="77" t="s">
        <v>37</v>
      </c>
      <c r="G48" s="112"/>
      <c r="H48" s="112"/>
      <c r="I48" s="152"/>
      <c r="K48" s="11" t="s">
        <v>37</v>
      </c>
      <c r="L48" s="113"/>
      <c r="M48" s="113"/>
      <c r="N48" s="115"/>
    </row>
    <row r="49" spans="1:19" ht="13.5" thickBot="1" x14ac:dyDescent="0.25">
      <c r="A49" s="39" t="s">
        <v>38</v>
      </c>
      <c r="B49" s="30"/>
      <c r="C49" s="30"/>
      <c r="D49" s="31"/>
      <c r="E49" s="20"/>
      <c r="F49" s="77" t="s">
        <v>38</v>
      </c>
      <c r="G49" s="112"/>
      <c r="H49" s="112"/>
      <c r="I49" s="152"/>
      <c r="K49" s="11" t="s">
        <v>38</v>
      </c>
      <c r="L49" s="113"/>
      <c r="M49" s="113"/>
      <c r="N49" s="115"/>
    </row>
    <row r="50" spans="1:19" ht="13.5" thickBot="1" x14ac:dyDescent="0.25">
      <c r="A50" s="39" t="s">
        <v>39</v>
      </c>
      <c r="B50" s="30"/>
      <c r="C50" s="30"/>
      <c r="D50" s="31"/>
      <c r="E50" s="20"/>
      <c r="F50" s="77" t="s">
        <v>39</v>
      </c>
      <c r="G50" s="112"/>
      <c r="H50" s="112"/>
      <c r="I50" s="152"/>
      <c r="K50" s="11" t="s">
        <v>39</v>
      </c>
      <c r="L50" s="113"/>
      <c r="M50" s="113"/>
      <c r="N50" s="115"/>
    </row>
    <row r="51" spans="1:19" ht="13.5" thickBot="1" x14ac:dyDescent="0.25">
      <c r="A51" s="39" t="s">
        <v>40</v>
      </c>
      <c r="B51" s="30"/>
      <c r="C51" s="30"/>
      <c r="D51" s="31"/>
      <c r="E51" s="20"/>
      <c r="F51" s="77" t="s">
        <v>40</v>
      </c>
      <c r="G51" s="112"/>
      <c r="H51" s="112"/>
      <c r="I51" s="152"/>
      <c r="K51" s="11" t="s">
        <v>40</v>
      </c>
      <c r="L51" s="113"/>
      <c r="M51" s="113"/>
      <c r="N51" s="115"/>
    </row>
    <row r="52" spans="1:19" ht="13.5" thickBot="1" x14ac:dyDescent="0.25">
      <c r="A52" s="40" t="s">
        <v>41</v>
      </c>
      <c r="B52" s="34"/>
      <c r="C52" s="34"/>
      <c r="D52" s="35"/>
      <c r="E52" s="20"/>
      <c r="F52" s="78" t="s">
        <v>41</v>
      </c>
      <c r="G52" s="155"/>
      <c r="H52" s="155"/>
      <c r="I52" s="156"/>
      <c r="K52" s="12" t="s">
        <v>41</v>
      </c>
      <c r="L52" s="118"/>
      <c r="M52" s="118"/>
      <c r="N52" s="119"/>
    </row>
    <row r="53" spans="1:19" ht="13.5" thickBot="1" x14ac:dyDescent="0.25">
      <c r="B53" s="111"/>
      <c r="C53" s="111"/>
      <c r="D53" s="111"/>
      <c r="E53" s="20"/>
      <c r="F53" s="63"/>
      <c r="G53" s="122"/>
      <c r="H53" s="122"/>
      <c r="I53" s="122"/>
      <c r="L53" s="100"/>
      <c r="M53" s="100"/>
      <c r="N53" s="100"/>
    </row>
    <row r="54" spans="1:19" ht="13.5" thickBot="1" x14ac:dyDescent="0.25">
      <c r="A54" s="84" t="s">
        <v>42</v>
      </c>
      <c r="B54" s="85"/>
      <c r="C54" s="85"/>
      <c r="D54" s="85"/>
      <c r="E54" s="20"/>
      <c r="F54" s="50" t="s">
        <v>42</v>
      </c>
      <c r="G54" s="51"/>
      <c r="H54" s="51"/>
      <c r="I54" s="55"/>
      <c r="K54" s="98" t="s">
        <v>42</v>
      </c>
      <c r="L54" s="99"/>
      <c r="M54" s="99"/>
      <c r="N54" s="99"/>
      <c r="P54" s="6"/>
      <c r="Q54" s="6"/>
      <c r="R54" s="6"/>
      <c r="S54" s="6"/>
    </row>
    <row r="55" spans="1:19" ht="13.5" thickBot="1" x14ac:dyDescent="0.25">
      <c r="A55" s="38" t="s">
        <v>43</v>
      </c>
      <c r="B55" s="30"/>
      <c r="C55" s="30"/>
      <c r="D55" s="31"/>
      <c r="E55" s="20"/>
      <c r="F55" s="73" t="s">
        <v>43</v>
      </c>
      <c r="G55" s="57"/>
      <c r="H55" s="57"/>
      <c r="I55" s="58"/>
      <c r="K55" s="10" t="s">
        <v>43</v>
      </c>
      <c r="L55" s="102"/>
      <c r="M55" s="102"/>
      <c r="N55" s="103"/>
    </row>
    <row r="56" spans="1:19" ht="13.5" thickBot="1" x14ac:dyDescent="0.25">
      <c r="A56" s="39" t="s">
        <v>44</v>
      </c>
      <c r="B56" s="30"/>
      <c r="C56" s="30"/>
      <c r="D56" s="31"/>
      <c r="E56" s="20"/>
      <c r="F56" s="68" t="s">
        <v>44</v>
      </c>
      <c r="G56" s="79"/>
      <c r="H56" s="79"/>
      <c r="I56" s="80"/>
      <c r="K56" s="11" t="s">
        <v>44</v>
      </c>
      <c r="L56" s="102"/>
      <c r="M56" s="102"/>
      <c r="N56" s="103"/>
    </row>
    <row r="57" spans="1:19" ht="13.5" thickBot="1" x14ac:dyDescent="0.25">
      <c r="A57" s="39" t="s">
        <v>45</v>
      </c>
      <c r="B57" s="30"/>
      <c r="C57" s="30"/>
      <c r="D57" s="31"/>
      <c r="E57" s="20"/>
      <c r="F57" s="68" t="s">
        <v>45</v>
      </c>
      <c r="G57" s="79"/>
      <c r="H57" s="79"/>
      <c r="I57" s="80"/>
      <c r="K57" s="11" t="s">
        <v>45</v>
      </c>
      <c r="L57" s="102"/>
      <c r="M57" s="102"/>
      <c r="N57" s="103"/>
    </row>
    <row r="58" spans="1:19" ht="13.5" thickBot="1" x14ac:dyDescent="0.25">
      <c r="A58" s="40" t="s">
        <v>46</v>
      </c>
      <c r="B58" s="34"/>
      <c r="C58" s="34"/>
      <c r="D58" s="35"/>
      <c r="E58" s="20"/>
      <c r="F58" s="69" t="s">
        <v>46</v>
      </c>
      <c r="G58" s="74"/>
      <c r="H58" s="74"/>
      <c r="I58" s="75"/>
      <c r="K58" s="12" t="s">
        <v>46</v>
      </c>
      <c r="L58" s="104"/>
      <c r="M58" s="104"/>
      <c r="N58" s="105"/>
    </row>
    <row r="59" spans="1:19" ht="13.5" thickBot="1" x14ac:dyDescent="0.25">
      <c r="B59" s="111"/>
      <c r="C59" s="111"/>
      <c r="D59" s="111"/>
      <c r="E59" s="20"/>
      <c r="F59" s="63"/>
      <c r="G59" s="122"/>
      <c r="H59" s="122"/>
      <c r="I59" s="122"/>
      <c r="L59" s="100"/>
      <c r="M59" s="100"/>
      <c r="N59" s="100"/>
    </row>
    <row r="60" spans="1:19" ht="13.5" thickBot="1" x14ac:dyDescent="0.25">
      <c r="A60" s="84" t="s">
        <v>47</v>
      </c>
      <c r="B60" s="85"/>
      <c r="C60" s="85"/>
      <c r="D60" s="85"/>
      <c r="E60" s="20"/>
      <c r="F60" s="50" t="s">
        <v>47</v>
      </c>
      <c r="G60" s="51"/>
      <c r="H60" s="51"/>
      <c r="I60" s="55"/>
      <c r="K60" s="98" t="s">
        <v>47</v>
      </c>
      <c r="L60" s="99"/>
      <c r="M60" s="99"/>
      <c r="N60" s="99"/>
      <c r="P60" s="6"/>
      <c r="Q60" s="6"/>
      <c r="R60" s="6"/>
      <c r="S60" s="6"/>
    </row>
    <row r="61" spans="1:19" ht="13.5" thickBot="1" x14ac:dyDescent="0.25">
      <c r="A61" s="38" t="s">
        <v>48</v>
      </c>
      <c r="B61" s="30"/>
      <c r="C61" s="30"/>
      <c r="D61" s="31"/>
      <c r="E61" s="20"/>
      <c r="F61" s="73" t="s">
        <v>48</v>
      </c>
      <c r="G61" s="57"/>
      <c r="H61" s="57"/>
      <c r="I61" s="58"/>
      <c r="K61" s="10" t="s">
        <v>48</v>
      </c>
      <c r="L61" s="102"/>
      <c r="M61" s="102"/>
      <c r="N61" s="103"/>
    </row>
    <row r="62" spans="1:19" ht="13.5" thickBot="1" x14ac:dyDescent="0.25">
      <c r="A62" s="39" t="s">
        <v>49</v>
      </c>
      <c r="B62" s="30"/>
      <c r="C62" s="30"/>
      <c r="D62" s="31"/>
      <c r="E62" s="20"/>
      <c r="F62" s="68" t="s">
        <v>49</v>
      </c>
      <c r="G62" s="79"/>
      <c r="H62" s="79"/>
      <c r="I62" s="80"/>
      <c r="K62" s="11" t="s">
        <v>49</v>
      </c>
      <c r="L62" s="102"/>
      <c r="M62" s="102"/>
      <c r="N62" s="103"/>
    </row>
    <row r="63" spans="1:19" ht="13.5" thickBot="1" x14ac:dyDescent="0.25">
      <c r="A63" s="40" t="s">
        <v>50</v>
      </c>
      <c r="B63" s="34"/>
      <c r="C63" s="34"/>
      <c r="D63" s="35"/>
      <c r="E63" s="20"/>
      <c r="F63" s="69" t="s">
        <v>50</v>
      </c>
      <c r="G63" s="74"/>
      <c r="H63" s="74"/>
      <c r="I63" s="75"/>
      <c r="K63" s="12" t="s">
        <v>50</v>
      </c>
      <c r="L63" s="104"/>
      <c r="M63" s="104"/>
      <c r="N63" s="105"/>
    </row>
    <row r="64" spans="1:19" ht="13.5" thickBot="1" x14ac:dyDescent="0.25">
      <c r="B64" s="111"/>
      <c r="C64" s="111"/>
      <c r="D64" s="111"/>
      <c r="E64" s="20"/>
      <c r="F64" s="63"/>
      <c r="G64" s="122"/>
      <c r="H64" s="122"/>
      <c r="I64" s="122"/>
      <c r="L64" s="100"/>
      <c r="M64" s="100"/>
      <c r="N64" s="100"/>
    </row>
    <row r="65" spans="1:19" ht="13.5" thickBot="1" x14ac:dyDescent="0.25">
      <c r="A65" s="84" t="s">
        <v>51</v>
      </c>
      <c r="B65" s="85"/>
      <c r="C65" s="85"/>
      <c r="D65" s="85"/>
      <c r="E65" s="20"/>
      <c r="F65" s="50" t="s">
        <v>51</v>
      </c>
      <c r="G65" s="51"/>
      <c r="H65" s="51"/>
      <c r="I65" s="55"/>
      <c r="K65" s="98" t="s">
        <v>51</v>
      </c>
      <c r="L65" s="99"/>
      <c r="M65" s="99"/>
      <c r="N65" s="99"/>
      <c r="P65" s="6"/>
      <c r="Q65" s="6"/>
      <c r="R65" s="6"/>
      <c r="S65" s="6"/>
    </row>
    <row r="66" spans="1:19" ht="13.5" thickBot="1" x14ac:dyDescent="0.25">
      <c r="A66" s="38" t="s">
        <v>52</v>
      </c>
      <c r="B66" s="30"/>
      <c r="C66" s="30"/>
      <c r="D66" s="31"/>
      <c r="E66" s="20"/>
      <c r="F66" s="73" t="s">
        <v>52</v>
      </c>
      <c r="G66" s="57"/>
      <c r="H66" s="57"/>
      <c r="I66" s="58"/>
      <c r="K66" s="10" t="s">
        <v>52</v>
      </c>
      <c r="L66" s="102"/>
      <c r="M66" s="102"/>
      <c r="N66" s="103"/>
    </row>
    <row r="67" spans="1:19" ht="13.5" thickBot="1" x14ac:dyDescent="0.25">
      <c r="A67" s="40" t="s">
        <v>53</v>
      </c>
      <c r="B67" s="34"/>
      <c r="C67" s="34"/>
      <c r="D67" s="35"/>
      <c r="E67" s="20"/>
      <c r="F67" s="69" t="s">
        <v>53</v>
      </c>
      <c r="G67" s="74"/>
      <c r="H67" s="74"/>
      <c r="I67" s="75"/>
      <c r="K67" s="12" t="s">
        <v>53</v>
      </c>
      <c r="L67" s="104"/>
      <c r="M67" s="104"/>
      <c r="N67" s="105"/>
    </row>
    <row r="68" spans="1:19" ht="13.5" thickBot="1" x14ac:dyDescent="0.25">
      <c r="B68" s="111"/>
      <c r="C68" s="111"/>
      <c r="D68" s="111"/>
      <c r="E68" s="20"/>
      <c r="F68" s="63"/>
      <c r="G68" s="122"/>
      <c r="H68" s="122"/>
      <c r="I68" s="122"/>
      <c r="L68" s="100"/>
      <c r="M68" s="100"/>
      <c r="N68" s="100"/>
    </row>
    <row r="69" spans="1:19" ht="13.5" thickBot="1" x14ac:dyDescent="0.25">
      <c r="A69" s="84" t="s">
        <v>54</v>
      </c>
      <c r="B69" s="85"/>
      <c r="C69" s="85"/>
      <c r="D69" s="85"/>
      <c r="E69" s="20"/>
      <c r="F69" s="50" t="s">
        <v>54</v>
      </c>
      <c r="G69" s="51"/>
      <c r="H69" s="51"/>
      <c r="I69" s="55"/>
      <c r="K69" s="98" t="s">
        <v>54</v>
      </c>
      <c r="L69" s="99"/>
      <c r="M69" s="99"/>
      <c r="N69" s="99"/>
      <c r="P69" s="6"/>
      <c r="Q69" s="6"/>
      <c r="R69" s="6"/>
      <c r="S69" s="6"/>
    </row>
    <row r="70" spans="1:19" ht="13.5" thickBot="1" x14ac:dyDescent="0.25">
      <c r="A70" s="38" t="s">
        <v>55</v>
      </c>
      <c r="B70" s="30"/>
      <c r="C70" s="30"/>
      <c r="D70" s="31"/>
      <c r="E70" s="20"/>
      <c r="F70" s="73" t="s">
        <v>55</v>
      </c>
      <c r="G70" s="57"/>
      <c r="H70" s="57"/>
      <c r="I70" s="58"/>
      <c r="K70" s="10" t="s">
        <v>55</v>
      </c>
      <c r="L70" s="102"/>
      <c r="M70" s="102"/>
      <c r="N70" s="103"/>
    </row>
    <row r="71" spans="1:19" ht="13.5" thickBot="1" x14ac:dyDescent="0.25">
      <c r="A71" s="39" t="s">
        <v>56</v>
      </c>
      <c r="B71" s="30"/>
      <c r="C71" s="30"/>
      <c r="D71" s="31"/>
      <c r="E71" s="20"/>
      <c r="F71" s="68" t="s">
        <v>56</v>
      </c>
      <c r="G71" s="79"/>
      <c r="H71" s="79"/>
      <c r="I71" s="80"/>
      <c r="K71" s="11" t="s">
        <v>56</v>
      </c>
      <c r="L71" s="102"/>
      <c r="M71" s="102"/>
      <c r="N71" s="103"/>
    </row>
    <row r="72" spans="1:19" ht="13.5" thickBot="1" x14ac:dyDescent="0.25">
      <c r="A72" s="39" t="s">
        <v>57</v>
      </c>
      <c r="B72" s="30"/>
      <c r="C72" s="30"/>
      <c r="D72" s="31"/>
      <c r="E72" s="20"/>
      <c r="F72" s="68" t="s">
        <v>57</v>
      </c>
      <c r="G72" s="79"/>
      <c r="H72" s="79"/>
      <c r="I72" s="80"/>
      <c r="K72" s="11" t="s">
        <v>57</v>
      </c>
      <c r="L72" s="102"/>
      <c r="M72" s="102"/>
      <c r="N72" s="103"/>
    </row>
    <row r="73" spans="1:19" ht="13.5" thickBot="1" x14ac:dyDescent="0.25">
      <c r="A73" s="40" t="s">
        <v>58</v>
      </c>
      <c r="B73" s="34"/>
      <c r="C73" s="34"/>
      <c r="D73" s="35"/>
      <c r="E73" s="20"/>
      <c r="F73" s="69" t="s">
        <v>58</v>
      </c>
      <c r="G73" s="74"/>
      <c r="H73" s="74"/>
      <c r="I73" s="75"/>
      <c r="K73" s="12" t="s">
        <v>58</v>
      </c>
      <c r="L73" s="104"/>
      <c r="M73" s="104"/>
      <c r="N73" s="105"/>
    </row>
    <row r="74" spans="1:19" ht="13.5" thickBot="1" x14ac:dyDescent="0.25">
      <c r="B74" s="37"/>
      <c r="C74" s="37"/>
      <c r="D74" s="37"/>
      <c r="E74" s="20"/>
      <c r="F74" s="63"/>
      <c r="G74" s="70"/>
      <c r="H74" s="70"/>
      <c r="I74" s="70"/>
      <c r="L74" s="100"/>
      <c r="M74" s="100"/>
      <c r="N74" s="100"/>
    </row>
    <row r="75" spans="1:19" ht="13.5" thickBot="1" x14ac:dyDescent="0.25">
      <c r="A75" s="84" t="s">
        <v>59</v>
      </c>
      <c r="B75" s="85"/>
      <c r="C75" s="85"/>
      <c r="D75" s="85"/>
      <c r="E75" s="20"/>
      <c r="F75" s="50" t="s">
        <v>59</v>
      </c>
      <c r="G75" s="51"/>
      <c r="H75" s="51"/>
      <c r="I75" s="55"/>
      <c r="K75" s="98" t="s">
        <v>59</v>
      </c>
      <c r="L75" s="99"/>
      <c r="M75" s="99"/>
      <c r="N75" s="99"/>
      <c r="P75" s="6"/>
      <c r="Q75" s="6"/>
      <c r="R75" s="6"/>
      <c r="S75" s="6"/>
    </row>
    <row r="76" spans="1:19" ht="13.5" thickBot="1" x14ac:dyDescent="0.25">
      <c r="A76" s="92" t="s">
        <v>60</v>
      </c>
      <c r="B76" s="34"/>
      <c r="C76" s="34"/>
      <c r="D76" s="35"/>
      <c r="E76" s="20"/>
      <c r="F76" s="72" t="s">
        <v>60</v>
      </c>
      <c r="G76" s="61"/>
      <c r="H76" s="61"/>
      <c r="I76" s="62"/>
      <c r="K76" s="14" t="s">
        <v>60</v>
      </c>
      <c r="L76" s="104"/>
      <c r="M76" s="104"/>
      <c r="N76" s="105"/>
    </row>
    <row r="77" spans="1:19" ht="13.5" thickBot="1" x14ac:dyDescent="0.25">
      <c r="B77" s="37"/>
      <c r="C77" s="37"/>
      <c r="D77" s="37"/>
      <c r="E77" s="20"/>
      <c r="F77" s="63"/>
      <c r="G77" s="70"/>
      <c r="H77" s="70"/>
      <c r="I77" s="70"/>
      <c r="L77" s="100"/>
      <c r="M77" s="100"/>
      <c r="N77" s="100"/>
    </row>
    <row r="78" spans="1:19" ht="13.5" thickBot="1" x14ac:dyDescent="0.25">
      <c r="A78" s="84" t="s">
        <v>61</v>
      </c>
      <c r="B78" s="85"/>
      <c r="C78" s="85"/>
      <c r="D78" s="85"/>
      <c r="E78" s="20"/>
      <c r="F78" s="50" t="s">
        <v>61</v>
      </c>
      <c r="G78" s="51"/>
      <c r="H78" s="51"/>
      <c r="I78" s="55"/>
      <c r="K78" s="98" t="s">
        <v>61</v>
      </c>
      <c r="L78" s="99"/>
      <c r="M78" s="99"/>
      <c r="N78" s="99"/>
      <c r="P78" s="6"/>
      <c r="Q78" s="6"/>
      <c r="R78" s="6"/>
      <c r="S78" s="6"/>
    </row>
    <row r="79" spans="1:19" ht="13.5" thickBot="1" x14ac:dyDescent="0.25">
      <c r="A79" s="92" t="s">
        <v>62</v>
      </c>
      <c r="B79" s="34"/>
      <c r="C79" s="34"/>
      <c r="D79" s="35"/>
      <c r="E79" s="20"/>
      <c r="F79" s="72" t="s">
        <v>62</v>
      </c>
      <c r="G79" s="61"/>
      <c r="H79" s="61"/>
      <c r="I79" s="62"/>
      <c r="K79" s="14" t="s">
        <v>62</v>
      </c>
      <c r="L79" s="104"/>
      <c r="M79" s="104"/>
      <c r="N79" s="105"/>
    </row>
    <row r="80" spans="1:19" ht="13.5" thickBot="1" x14ac:dyDescent="0.25">
      <c r="B80" s="37"/>
      <c r="C80" s="37"/>
      <c r="D80" s="37"/>
      <c r="E80" s="20"/>
      <c r="F80" s="63"/>
      <c r="G80" s="70"/>
      <c r="H80" s="70"/>
      <c r="I80" s="70"/>
      <c r="L80" s="100"/>
      <c r="M80" s="100"/>
      <c r="N80" s="100"/>
    </row>
    <row r="81" spans="1:19" ht="13.5" thickBot="1" x14ac:dyDescent="0.25">
      <c r="A81" s="84" t="s">
        <v>63</v>
      </c>
      <c r="B81" s="85"/>
      <c r="C81" s="85"/>
      <c r="D81" s="85"/>
      <c r="E81" s="20"/>
      <c r="F81" s="50" t="s">
        <v>63</v>
      </c>
      <c r="G81" s="51"/>
      <c r="H81" s="51"/>
      <c r="I81" s="55"/>
      <c r="K81" s="98" t="s">
        <v>63</v>
      </c>
      <c r="L81" s="99"/>
      <c r="M81" s="99"/>
      <c r="N81" s="99"/>
      <c r="P81" s="6"/>
      <c r="Q81" s="6"/>
      <c r="R81" s="6"/>
      <c r="S81" s="6"/>
    </row>
    <row r="82" spans="1:19" ht="13.5" thickBot="1" x14ac:dyDescent="0.25">
      <c r="A82" s="92" t="s">
        <v>64</v>
      </c>
      <c r="B82" s="34"/>
      <c r="C82" s="34"/>
      <c r="D82" s="35"/>
      <c r="E82" s="20"/>
      <c r="F82" s="72" t="s">
        <v>64</v>
      </c>
      <c r="G82" s="61"/>
      <c r="H82" s="61"/>
      <c r="I82" s="62"/>
      <c r="K82" s="14" t="s">
        <v>64</v>
      </c>
      <c r="L82" s="104"/>
      <c r="M82" s="104"/>
      <c r="N82" s="105"/>
    </row>
    <row r="83" spans="1:19" ht="13.5" thickBot="1" x14ac:dyDescent="0.25">
      <c r="B83" s="111"/>
      <c r="C83" s="111"/>
      <c r="D83" s="111"/>
      <c r="E83" s="20"/>
      <c r="F83" s="63"/>
      <c r="G83" s="122"/>
      <c r="H83" s="122"/>
      <c r="I83" s="122"/>
      <c r="L83" s="100"/>
      <c r="M83" s="100"/>
      <c r="N83" s="100"/>
    </row>
    <row r="84" spans="1:19" ht="13.5" thickBot="1" x14ac:dyDescent="0.25">
      <c r="A84" s="84" t="s">
        <v>65</v>
      </c>
      <c r="B84" s="85"/>
      <c r="C84" s="85"/>
      <c r="D84" s="85"/>
      <c r="E84" s="20"/>
      <c r="F84" s="50" t="s">
        <v>65</v>
      </c>
      <c r="G84" s="51"/>
      <c r="H84" s="51"/>
      <c r="I84" s="55"/>
      <c r="K84" s="98" t="s">
        <v>65</v>
      </c>
      <c r="L84" s="99"/>
      <c r="M84" s="99"/>
      <c r="N84" s="99"/>
      <c r="P84" s="6"/>
      <c r="Q84" s="6"/>
      <c r="R84" s="6"/>
      <c r="S84" s="6"/>
    </row>
    <row r="85" spans="1:19" ht="13.5" thickBot="1" x14ac:dyDescent="0.25">
      <c r="A85" s="38" t="s">
        <v>66</v>
      </c>
      <c r="B85" s="30"/>
      <c r="C85" s="30"/>
      <c r="D85" s="31"/>
      <c r="E85" s="20"/>
      <c r="F85" s="73" t="s">
        <v>66</v>
      </c>
      <c r="G85" s="57"/>
      <c r="H85" s="57"/>
      <c r="I85" s="58"/>
      <c r="K85" s="10" t="s">
        <v>66</v>
      </c>
      <c r="L85" s="102"/>
      <c r="M85" s="102"/>
      <c r="N85" s="103"/>
    </row>
    <row r="86" spans="1:19" ht="13.5" thickBot="1" x14ac:dyDescent="0.25">
      <c r="A86" s="39" t="s">
        <v>67</v>
      </c>
      <c r="B86" s="30"/>
      <c r="C86" s="30"/>
      <c r="D86" s="31"/>
      <c r="E86" s="20"/>
      <c r="F86" s="68" t="s">
        <v>67</v>
      </c>
      <c r="G86" s="79"/>
      <c r="H86" s="79"/>
      <c r="I86" s="80"/>
      <c r="K86" s="11" t="s">
        <v>67</v>
      </c>
      <c r="L86" s="102"/>
      <c r="M86" s="102"/>
      <c r="N86" s="103"/>
    </row>
    <row r="87" spans="1:19" ht="13.5" thickBot="1" x14ac:dyDescent="0.25">
      <c r="A87" s="40" t="s">
        <v>68</v>
      </c>
      <c r="B87" s="34"/>
      <c r="C87" s="34"/>
      <c r="D87" s="35"/>
      <c r="E87" s="20"/>
      <c r="F87" s="69" t="s">
        <v>68</v>
      </c>
      <c r="G87" s="74"/>
      <c r="H87" s="74"/>
      <c r="I87" s="75"/>
      <c r="K87" s="12" t="s">
        <v>68</v>
      </c>
      <c r="L87" s="104"/>
      <c r="M87" s="104"/>
      <c r="N87" s="105"/>
    </row>
    <row r="88" spans="1:19" ht="13.5" thickBot="1" x14ac:dyDescent="0.25">
      <c r="B88" s="37"/>
      <c r="C88" s="37"/>
      <c r="D88" s="37"/>
      <c r="E88" s="20"/>
      <c r="F88" s="63"/>
      <c r="G88" s="70"/>
      <c r="H88" s="70"/>
      <c r="I88" s="70"/>
      <c r="L88" s="100"/>
      <c r="M88" s="100"/>
      <c r="N88" s="100"/>
    </row>
    <row r="89" spans="1:19" ht="13.5" thickBot="1" x14ac:dyDescent="0.25">
      <c r="A89" s="90" t="s">
        <v>69</v>
      </c>
      <c r="B89" s="85"/>
      <c r="C89" s="85"/>
      <c r="D89" s="85"/>
      <c r="E89" s="20"/>
      <c r="F89" s="54" t="s">
        <v>69</v>
      </c>
      <c r="G89" s="51"/>
      <c r="H89" s="51"/>
      <c r="I89" s="55"/>
      <c r="K89" s="101" t="s">
        <v>69</v>
      </c>
      <c r="L89" s="99"/>
      <c r="M89" s="99"/>
      <c r="N89" s="99"/>
      <c r="P89" s="6"/>
      <c r="Q89" s="6"/>
      <c r="R89" s="6"/>
      <c r="S89" s="6"/>
    </row>
    <row r="90" spans="1:19" ht="13.5" thickBot="1" x14ac:dyDescent="0.25">
      <c r="A90" s="91" t="s">
        <v>70</v>
      </c>
      <c r="B90" s="34"/>
      <c r="C90" s="34"/>
      <c r="D90" s="35"/>
      <c r="E90" s="20"/>
      <c r="F90" s="71" t="s">
        <v>70</v>
      </c>
      <c r="G90" s="61"/>
      <c r="H90" s="61"/>
      <c r="I90" s="62"/>
      <c r="K90" s="13" t="s">
        <v>70</v>
      </c>
      <c r="L90" s="104"/>
      <c r="M90" s="104"/>
      <c r="N90" s="105"/>
    </row>
    <row r="91" spans="1:19" ht="13.5" thickBot="1" x14ac:dyDescent="0.25">
      <c r="B91" s="37"/>
      <c r="C91" s="37"/>
      <c r="D91" s="37"/>
      <c r="E91" s="20"/>
      <c r="F91" s="63"/>
      <c r="G91" s="70"/>
      <c r="H91" s="70"/>
      <c r="I91" s="70"/>
      <c r="L91" s="100"/>
      <c r="M91" s="100"/>
      <c r="N91" s="100"/>
    </row>
    <row r="92" spans="1:19" ht="13.5" thickBot="1" x14ac:dyDescent="0.25">
      <c r="A92" s="92" t="s">
        <v>71</v>
      </c>
      <c r="B92" s="125"/>
      <c r="C92" s="125"/>
      <c r="D92" s="126"/>
      <c r="E92" s="20"/>
      <c r="F92" s="72" t="s">
        <v>71</v>
      </c>
      <c r="G92" s="125"/>
      <c r="H92" s="125"/>
      <c r="I92" s="126"/>
      <c r="K92" s="14" t="s">
        <v>71</v>
      </c>
      <c r="L92" s="125"/>
      <c r="M92" s="125"/>
      <c r="N92" s="126"/>
    </row>
  </sheetData>
  <mergeCells count="1">
    <mergeCell ref="K1:L1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>
    <tabColor theme="6"/>
  </sheetPr>
  <dimension ref="A1:S92"/>
  <sheetViews>
    <sheetView showWhiteSpace="0" zoomScaleNormal="100" workbookViewId="0">
      <selection activeCell="B9" sqref="B9"/>
    </sheetView>
  </sheetViews>
  <sheetFormatPr baseColWidth="10" defaultColWidth="9.140625" defaultRowHeight="12.75" x14ac:dyDescent="0.2"/>
  <cols>
    <col min="1" max="1" width="26.28515625" style="24" bestFit="1" customWidth="1"/>
    <col min="2" max="2" width="12.42578125" style="24" bestFit="1" customWidth="1"/>
    <col min="3" max="3" width="13.28515625" style="24" bestFit="1" customWidth="1"/>
    <col min="4" max="4" width="9.140625" style="24"/>
    <col min="5" max="5" width="9.140625" style="2"/>
    <col min="6" max="6" width="26.28515625" style="43" bestFit="1" customWidth="1"/>
    <col min="7" max="7" width="12.42578125" style="43" bestFit="1" customWidth="1"/>
    <col min="8" max="8" width="13.140625" style="43" bestFit="1" customWidth="1"/>
    <col min="9" max="9" width="11.5703125" style="43" customWidth="1"/>
    <col min="10" max="10" width="9.140625" style="2"/>
    <col min="11" max="11" width="26.28515625" style="2" bestFit="1" customWidth="1"/>
    <col min="12" max="12" width="12.140625" style="2" bestFit="1" customWidth="1"/>
    <col min="13" max="13" width="16.42578125" style="2" customWidth="1"/>
    <col min="14" max="14" width="14.140625" style="2" customWidth="1"/>
    <col min="15" max="247" width="9.140625" style="2"/>
    <col min="248" max="248" width="22.7109375" style="2" bestFit="1" customWidth="1"/>
    <col min="249" max="249" width="12.140625" style="2" customWidth="1"/>
    <col min="250" max="250" width="16.7109375" style="2" customWidth="1"/>
    <col min="251" max="251" width="13.28515625" style="2" bestFit="1" customWidth="1"/>
    <col min="252" max="503" width="9.140625" style="2"/>
    <col min="504" max="504" width="22.7109375" style="2" bestFit="1" customWidth="1"/>
    <col min="505" max="505" width="12.140625" style="2" customWidth="1"/>
    <col min="506" max="506" width="16.7109375" style="2" customWidth="1"/>
    <col min="507" max="507" width="13.28515625" style="2" bestFit="1" customWidth="1"/>
    <col min="508" max="759" width="9.140625" style="2"/>
    <col min="760" max="760" width="22.7109375" style="2" bestFit="1" customWidth="1"/>
    <col min="761" max="761" width="12.140625" style="2" customWidth="1"/>
    <col min="762" max="762" width="16.7109375" style="2" customWidth="1"/>
    <col min="763" max="763" width="13.28515625" style="2" bestFit="1" customWidth="1"/>
    <col min="764" max="1015" width="9.140625" style="2"/>
    <col min="1016" max="1016" width="22.7109375" style="2" bestFit="1" customWidth="1"/>
    <col min="1017" max="1017" width="12.140625" style="2" customWidth="1"/>
    <col min="1018" max="1018" width="16.7109375" style="2" customWidth="1"/>
    <col min="1019" max="1019" width="13.28515625" style="2" bestFit="1" customWidth="1"/>
    <col min="1020" max="1271" width="9.140625" style="2"/>
    <col min="1272" max="1272" width="22.7109375" style="2" bestFit="1" customWidth="1"/>
    <col min="1273" max="1273" width="12.140625" style="2" customWidth="1"/>
    <col min="1274" max="1274" width="16.7109375" style="2" customWidth="1"/>
    <col min="1275" max="1275" width="13.28515625" style="2" bestFit="1" customWidth="1"/>
    <col min="1276" max="1527" width="9.140625" style="2"/>
    <col min="1528" max="1528" width="22.7109375" style="2" bestFit="1" customWidth="1"/>
    <col min="1529" max="1529" width="12.140625" style="2" customWidth="1"/>
    <col min="1530" max="1530" width="16.7109375" style="2" customWidth="1"/>
    <col min="1531" max="1531" width="13.28515625" style="2" bestFit="1" customWidth="1"/>
    <col min="1532" max="1783" width="9.140625" style="2"/>
    <col min="1784" max="1784" width="22.7109375" style="2" bestFit="1" customWidth="1"/>
    <col min="1785" max="1785" width="12.140625" style="2" customWidth="1"/>
    <col min="1786" max="1786" width="16.7109375" style="2" customWidth="1"/>
    <col min="1787" max="1787" width="13.28515625" style="2" bestFit="1" customWidth="1"/>
    <col min="1788" max="2039" width="9.140625" style="2"/>
    <col min="2040" max="2040" width="22.7109375" style="2" bestFit="1" customWidth="1"/>
    <col min="2041" max="2041" width="12.140625" style="2" customWidth="1"/>
    <col min="2042" max="2042" width="16.7109375" style="2" customWidth="1"/>
    <col min="2043" max="2043" width="13.28515625" style="2" bestFit="1" customWidth="1"/>
    <col min="2044" max="2295" width="9.140625" style="2"/>
    <col min="2296" max="2296" width="22.7109375" style="2" bestFit="1" customWidth="1"/>
    <col min="2297" max="2297" width="12.140625" style="2" customWidth="1"/>
    <col min="2298" max="2298" width="16.7109375" style="2" customWidth="1"/>
    <col min="2299" max="2299" width="13.28515625" style="2" bestFit="1" customWidth="1"/>
    <col min="2300" max="2551" width="9.140625" style="2"/>
    <col min="2552" max="2552" width="22.7109375" style="2" bestFit="1" customWidth="1"/>
    <col min="2553" max="2553" width="12.140625" style="2" customWidth="1"/>
    <col min="2554" max="2554" width="16.7109375" style="2" customWidth="1"/>
    <col min="2555" max="2555" width="13.28515625" style="2" bestFit="1" customWidth="1"/>
    <col min="2556" max="2807" width="9.140625" style="2"/>
    <col min="2808" max="2808" width="22.7109375" style="2" bestFit="1" customWidth="1"/>
    <col min="2809" max="2809" width="12.140625" style="2" customWidth="1"/>
    <col min="2810" max="2810" width="16.7109375" style="2" customWidth="1"/>
    <col min="2811" max="2811" width="13.28515625" style="2" bestFit="1" customWidth="1"/>
    <col min="2812" max="3063" width="9.140625" style="2"/>
    <col min="3064" max="3064" width="22.7109375" style="2" bestFit="1" customWidth="1"/>
    <col min="3065" max="3065" width="12.140625" style="2" customWidth="1"/>
    <col min="3066" max="3066" width="16.7109375" style="2" customWidth="1"/>
    <col min="3067" max="3067" width="13.28515625" style="2" bestFit="1" customWidth="1"/>
    <col min="3068" max="3319" width="9.140625" style="2"/>
    <col min="3320" max="3320" width="22.7109375" style="2" bestFit="1" customWidth="1"/>
    <col min="3321" max="3321" width="12.140625" style="2" customWidth="1"/>
    <col min="3322" max="3322" width="16.7109375" style="2" customWidth="1"/>
    <col min="3323" max="3323" width="13.28515625" style="2" bestFit="1" customWidth="1"/>
    <col min="3324" max="3575" width="9.140625" style="2"/>
    <col min="3576" max="3576" width="22.7109375" style="2" bestFit="1" customWidth="1"/>
    <col min="3577" max="3577" width="12.140625" style="2" customWidth="1"/>
    <col min="3578" max="3578" width="16.7109375" style="2" customWidth="1"/>
    <col min="3579" max="3579" width="13.28515625" style="2" bestFit="1" customWidth="1"/>
    <col min="3580" max="3831" width="9.140625" style="2"/>
    <col min="3832" max="3832" width="22.7109375" style="2" bestFit="1" customWidth="1"/>
    <col min="3833" max="3833" width="12.140625" style="2" customWidth="1"/>
    <col min="3834" max="3834" width="16.7109375" style="2" customWidth="1"/>
    <col min="3835" max="3835" width="13.28515625" style="2" bestFit="1" customWidth="1"/>
    <col min="3836" max="4087" width="9.140625" style="2"/>
    <col min="4088" max="4088" width="22.7109375" style="2" bestFit="1" customWidth="1"/>
    <col min="4089" max="4089" width="12.140625" style="2" customWidth="1"/>
    <col min="4090" max="4090" width="16.7109375" style="2" customWidth="1"/>
    <col min="4091" max="4091" width="13.28515625" style="2" bestFit="1" customWidth="1"/>
    <col min="4092" max="4343" width="9.140625" style="2"/>
    <col min="4344" max="4344" width="22.7109375" style="2" bestFit="1" customWidth="1"/>
    <col min="4345" max="4345" width="12.140625" style="2" customWidth="1"/>
    <col min="4346" max="4346" width="16.7109375" style="2" customWidth="1"/>
    <col min="4347" max="4347" width="13.28515625" style="2" bestFit="1" customWidth="1"/>
    <col min="4348" max="4599" width="9.140625" style="2"/>
    <col min="4600" max="4600" width="22.7109375" style="2" bestFit="1" customWidth="1"/>
    <col min="4601" max="4601" width="12.140625" style="2" customWidth="1"/>
    <col min="4602" max="4602" width="16.7109375" style="2" customWidth="1"/>
    <col min="4603" max="4603" width="13.28515625" style="2" bestFit="1" customWidth="1"/>
    <col min="4604" max="4855" width="9.140625" style="2"/>
    <col min="4856" max="4856" width="22.7109375" style="2" bestFit="1" customWidth="1"/>
    <col min="4857" max="4857" width="12.140625" style="2" customWidth="1"/>
    <col min="4858" max="4858" width="16.7109375" style="2" customWidth="1"/>
    <col min="4859" max="4859" width="13.28515625" style="2" bestFit="1" customWidth="1"/>
    <col min="4860" max="5111" width="9.140625" style="2"/>
    <col min="5112" max="5112" width="22.7109375" style="2" bestFit="1" customWidth="1"/>
    <col min="5113" max="5113" width="12.140625" style="2" customWidth="1"/>
    <col min="5114" max="5114" width="16.7109375" style="2" customWidth="1"/>
    <col min="5115" max="5115" width="13.28515625" style="2" bestFit="1" customWidth="1"/>
    <col min="5116" max="5367" width="9.140625" style="2"/>
    <col min="5368" max="5368" width="22.7109375" style="2" bestFit="1" customWidth="1"/>
    <col min="5369" max="5369" width="12.140625" style="2" customWidth="1"/>
    <col min="5370" max="5370" width="16.7109375" style="2" customWidth="1"/>
    <col min="5371" max="5371" width="13.28515625" style="2" bestFit="1" customWidth="1"/>
    <col min="5372" max="5623" width="9.140625" style="2"/>
    <col min="5624" max="5624" width="22.7109375" style="2" bestFit="1" customWidth="1"/>
    <col min="5625" max="5625" width="12.140625" style="2" customWidth="1"/>
    <col min="5626" max="5626" width="16.7109375" style="2" customWidth="1"/>
    <col min="5627" max="5627" width="13.28515625" style="2" bestFit="1" customWidth="1"/>
    <col min="5628" max="5879" width="9.140625" style="2"/>
    <col min="5880" max="5880" width="22.7109375" style="2" bestFit="1" customWidth="1"/>
    <col min="5881" max="5881" width="12.140625" style="2" customWidth="1"/>
    <col min="5882" max="5882" width="16.7109375" style="2" customWidth="1"/>
    <col min="5883" max="5883" width="13.28515625" style="2" bestFit="1" customWidth="1"/>
    <col min="5884" max="6135" width="9.140625" style="2"/>
    <col min="6136" max="6136" width="22.7109375" style="2" bestFit="1" customWidth="1"/>
    <col min="6137" max="6137" width="12.140625" style="2" customWidth="1"/>
    <col min="6138" max="6138" width="16.7109375" style="2" customWidth="1"/>
    <col min="6139" max="6139" width="13.28515625" style="2" bestFit="1" customWidth="1"/>
    <col min="6140" max="6391" width="9.140625" style="2"/>
    <col min="6392" max="6392" width="22.7109375" style="2" bestFit="1" customWidth="1"/>
    <col min="6393" max="6393" width="12.140625" style="2" customWidth="1"/>
    <col min="6394" max="6394" width="16.7109375" style="2" customWidth="1"/>
    <col min="6395" max="6395" width="13.28515625" style="2" bestFit="1" customWidth="1"/>
    <col min="6396" max="6647" width="9.140625" style="2"/>
    <col min="6648" max="6648" width="22.7109375" style="2" bestFit="1" customWidth="1"/>
    <col min="6649" max="6649" width="12.140625" style="2" customWidth="1"/>
    <col min="6650" max="6650" width="16.7109375" style="2" customWidth="1"/>
    <col min="6651" max="6651" width="13.28515625" style="2" bestFit="1" customWidth="1"/>
    <col min="6652" max="6903" width="9.140625" style="2"/>
    <col min="6904" max="6904" width="22.7109375" style="2" bestFit="1" customWidth="1"/>
    <col min="6905" max="6905" width="12.140625" style="2" customWidth="1"/>
    <col min="6906" max="6906" width="16.7109375" style="2" customWidth="1"/>
    <col min="6907" max="6907" width="13.28515625" style="2" bestFit="1" customWidth="1"/>
    <col min="6908" max="7159" width="9.140625" style="2"/>
    <col min="7160" max="7160" width="22.7109375" style="2" bestFit="1" customWidth="1"/>
    <col min="7161" max="7161" width="12.140625" style="2" customWidth="1"/>
    <col min="7162" max="7162" width="16.7109375" style="2" customWidth="1"/>
    <col min="7163" max="7163" width="13.28515625" style="2" bestFit="1" customWidth="1"/>
    <col min="7164" max="7415" width="9.140625" style="2"/>
    <col min="7416" max="7416" width="22.7109375" style="2" bestFit="1" customWidth="1"/>
    <col min="7417" max="7417" width="12.140625" style="2" customWidth="1"/>
    <col min="7418" max="7418" width="16.7109375" style="2" customWidth="1"/>
    <col min="7419" max="7419" width="13.28515625" style="2" bestFit="1" customWidth="1"/>
    <col min="7420" max="7671" width="9.140625" style="2"/>
    <col min="7672" max="7672" width="22.7109375" style="2" bestFit="1" customWidth="1"/>
    <col min="7673" max="7673" width="12.140625" style="2" customWidth="1"/>
    <col min="7674" max="7674" width="16.7109375" style="2" customWidth="1"/>
    <col min="7675" max="7675" width="13.28515625" style="2" bestFit="1" customWidth="1"/>
    <col min="7676" max="7927" width="9.140625" style="2"/>
    <col min="7928" max="7928" width="22.7109375" style="2" bestFit="1" customWidth="1"/>
    <col min="7929" max="7929" width="12.140625" style="2" customWidth="1"/>
    <col min="7930" max="7930" width="16.7109375" style="2" customWidth="1"/>
    <col min="7931" max="7931" width="13.28515625" style="2" bestFit="1" customWidth="1"/>
    <col min="7932" max="8183" width="9.140625" style="2"/>
    <col min="8184" max="8184" width="22.7109375" style="2" bestFit="1" customWidth="1"/>
    <col min="8185" max="8185" width="12.140625" style="2" customWidth="1"/>
    <col min="8186" max="8186" width="16.7109375" style="2" customWidth="1"/>
    <col min="8187" max="8187" width="13.28515625" style="2" bestFit="1" customWidth="1"/>
    <col min="8188" max="8439" width="9.140625" style="2"/>
    <col min="8440" max="8440" width="22.7109375" style="2" bestFit="1" customWidth="1"/>
    <col min="8441" max="8441" width="12.140625" style="2" customWidth="1"/>
    <col min="8442" max="8442" width="16.7109375" style="2" customWidth="1"/>
    <col min="8443" max="8443" width="13.28515625" style="2" bestFit="1" customWidth="1"/>
    <col min="8444" max="8695" width="9.140625" style="2"/>
    <col min="8696" max="8696" width="22.7109375" style="2" bestFit="1" customWidth="1"/>
    <col min="8697" max="8697" width="12.140625" style="2" customWidth="1"/>
    <col min="8698" max="8698" width="16.7109375" style="2" customWidth="1"/>
    <col min="8699" max="8699" width="13.28515625" style="2" bestFit="1" customWidth="1"/>
    <col min="8700" max="8951" width="9.140625" style="2"/>
    <col min="8952" max="8952" width="22.7109375" style="2" bestFit="1" customWidth="1"/>
    <col min="8953" max="8953" width="12.140625" style="2" customWidth="1"/>
    <col min="8954" max="8954" width="16.7109375" style="2" customWidth="1"/>
    <col min="8955" max="8955" width="13.28515625" style="2" bestFit="1" customWidth="1"/>
    <col min="8956" max="9207" width="9.140625" style="2"/>
    <col min="9208" max="9208" width="22.7109375" style="2" bestFit="1" customWidth="1"/>
    <col min="9209" max="9209" width="12.140625" style="2" customWidth="1"/>
    <col min="9210" max="9210" width="16.7109375" style="2" customWidth="1"/>
    <col min="9211" max="9211" width="13.28515625" style="2" bestFit="1" customWidth="1"/>
    <col min="9212" max="9463" width="9.140625" style="2"/>
    <col min="9464" max="9464" width="22.7109375" style="2" bestFit="1" customWidth="1"/>
    <col min="9465" max="9465" width="12.140625" style="2" customWidth="1"/>
    <col min="9466" max="9466" width="16.7109375" style="2" customWidth="1"/>
    <col min="9467" max="9467" width="13.28515625" style="2" bestFit="1" customWidth="1"/>
    <col min="9468" max="9719" width="9.140625" style="2"/>
    <col min="9720" max="9720" width="22.7109375" style="2" bestFit="1" customWidth="1"/>
    <col min="9721" max="9721" width="12.140625" style="2" customWidth="1"/>
    <col min="9722" max="9722" width="16.7109375" style="2" customWidth="1"/>
    <col min="9723" max="9723" width="13.28515625" style="2" bestFit="1" customWidth="1"/>
    <col min="9724" max="9975" width="9.140625" style="2"/>
    <col min="9976" max="9976" width="22.7109375" style="2" bestFit="1" customWidth="1"/>
    <col min="9977" max="9977" width="12.140625" style="2" customWidth="1"/>
    <col min="9978" max="9978" width="16.7109375" style="2" customWidth="1"/>
    <col min="9979" max="9979" width="13.28515625" style="2" bestFit="1" customWidth="1"/>
    <col min="9980" max="10231" width="9.140625" style="2"/>
    <col min="10232" max="10232" width="22.7109375" style="2" bestFit="1" customWidth="1"/>
    <col min="10233" max="10233" width="12.140625" style="2" customWidth="1"/>
    <col min="10234" max="10234" width="16.7109375" style="2" customWidth="1"/>
    <col min="10235" max="10235" width="13.28515625" style="2" bestFit="1" customWidth="1"/>
    <col min="10236" max="10487" width="9.140625" style="2"/>
    <col min="10488" max="10488" width="22.7109375" style="2" bestFit="1" customWidth="1"/>
    <col min="10489" max="10489" width="12.140625" style="2" customWidth="1"/>
    <col min="10490" max="10490" width="16.7109375" style="2" customWidth="1"/>
    <col min="10491" max="10491" width="13.28515625" style="2" bestFit="1" customWidth="1"/>
    <col min="10492" max="10743" width="9.140625" style="2"/>
    <col min="10744" max="10744" width="22.7109375" style="2" bestFit="1" customWidth="1"/>
    <col min="10745" max="10745" width="12.140625" style="2" customWidth="1"/>
    <col min="10746" max="10746" width="16.7109375" style="2" customWidth="1"/>
    <col min="10747" max="10747" width="13.28515625" style="2" bestFit="1" customWidth="1"/>
    <col min="10748" max="10999" width="9.140625" style="2"/>
    <col min="11000" max="11000" width="22.7109375" style="2" bestFit="1" customWidth="1"/>
    <col min="11001" max="11001" width="12.140625" style="2" customWidth="1"/>
    <col min="11002" max="11002" width="16.7109375" style="2" customWidth="1"/>
    <col min="11003" max="11003" width="13.28515625" style="2" bestFit="1" customWidth="1"/>
    <col min="11004" max="11255" width="9.140625" style="2"/>
    <col min="11256" max="11256" width="22.7109375" style="2" bestFit="1" customWidth="1"/>
    <col min="11257" max="11257" width="12.140625" style="2" customWidth="1"/>
    <col min="11258" max="11258" width="16.7109375" style="2" customWidth="1"/>
    <col min="11259" max="11259" width="13.28515625" style="2" bestFit="1" customWidth="1"/>
    <col min="11260" max="11511" width="9.140625" style="2"/>
    <col min="11512" max="11512" width="22.7109375" style="2" bestFit="1" customWidth="1"/>
    <col min="11513" max="11513" width="12.140625" style="2" customWidth="1"/>
    <col min="11514" max="11514" width="16.7109375" style="2" customWidth="1"/>
    <col min="11515" max="11515" width="13.28515625" style="2" bestFit="1" customWidth="1"/>
    <col min="11516" max="11767" width="9.140625" style="2"/>
    <col min="11768" max="11768" width="22.7109375" style="2" bestFit="1" customWidth="1"/>
    <col min="11769" max="11769" width="12.140625" style="2" customWidth="1"/>
    <col min="11770" max="11770" width="16.7109375" style="2" customWidth="1"/>
    <col min="11771" max="11771" width="13.28515625" style="2" bestFit="1" customWidth="1"/>
    <col min="11772" max="12023" width="9.140625" style="2"/>
    <col min="12024" max="12024" width="22.7109375" style="2" bestFit="1" customWidth="1"/>
    <col min="12025" max="12025" width="12.140625" style="2" customWidth="1"/>
    <col min="12026" max="12026" width="16.7109375" style="2" customWidth="1"/>
    <col min="12027" max="12027" width="13.28515625" style="2" bestFit="1" customWidth="1"/>
    <col min="12028" max="12279" width="9.140625" style="2"/>
    <col min="12280" max="12280" width="22.7109375" style="2" bestFit="1" customWidth="1"/>
    <col min="12281" max="12281" width="12.140625" style="2" customWidth="1"/>
    <col min="12282" max="12282" width="16.7109375" style="2" customWidth="1"/>
    <col min="12283" max="12283" width="13.28515625" style="2" bestFit="1" customWidth="1"/>
    <col min="12284" max="12535" width="9.140625" style="2"/>
    <col min="12536" max="12536" width="22.7109375" style="2" bestFit="1" customWidth="1"/>
    <col min="12537" max="12537" width="12.140625" style="2" customWidth="1"/>
    <col min="12538" max="12538" width="16.7109375" style="2" customWidth="1"/>
    <col min="12539" max="12539" width="13.28515625" style="2" bestFit="1" customWidth="1"/>
    <col min="12540" max="12791" width="9.140625" style="2"/>
    <col min="12792" max="12792" width="22.7109375" style="2" bestFit="1" customWidth="1"/>
    <col min="12793" max="12793" width="12.140625" style="2" customWidth="1"/>
    <col min="12794" max="12794" width="16.7109375" style="2" customWidth="1"/>
    <col min="12795" max="12795" width="13.28515625" style="2" bestFit="1" customWidth="1"/>
    <col min="12796" max="13047" width="9.140625" style="2"/>
    <col min="13048" max="13048" width="22.7109375" style="2" bestFit="1" customWidth="1"/>
    <col min="13049" max="13049" width="12.140625" style="2" customWidth="1"/>
    <col min="13050" max="13050" width="16.7109375" style="2" customWidth="1"/>
    <col min="13051" max="13051" width="13.28515625" style="2" bestFit="1" customWidth="1"/>
    <col min="13052" max="13303" width="9.140625" style="2"/>
    <col min="13304" max="13304" width="22.7109375" style="2" bestFit="1" customWidth="1"/>
    <col min="13305" max="13305" width="12.140625" style="2" customWidth="1"/>
    <col min="13306" max="13306" width="16.7109375" style="2" customWidth="1"/>
    <col min="13307" max="13307" width="13.28515625" style="2" bestFit="1" customWidth="1"/>
    <col min="13308" max="13559" width="9.140625" style="2"/>
    <col min="13560" max="13560" width="22.7109375" style="2" bestFit="1" customWidth="1"/>
    <col min="13561" max="13561" width="12.140625" style="2" customWidth="1"/>
    <col min="13562" max="13562" width="16.7109375" style="2" customWidth="1"/>
    <col min="13563" max="13563" width="13.28515625" style="2" bestFit="1" customWidth="1"/>
    <col min="13564" max="13815" width="9.140625" style="2"/>
    <col min="13816" max="13816" width="22.7109375" style="2" bestFit="1" customWidth="1"/>
    <col min="13817" max="13817" width="12.140625" style="2" customWidth="1"/>
    <col min="13818" max="13818" width="16.7109375" style="2" customWidth="1"/>
    <col min="13819" max="13819" width="13.28515625" style="2" bestFit="1" customWidth="1"/>
    <col min="13820" max="14071" width="9.140625" style="2"/>
    <col min="14072" max="14072" width="22.7109375" style="2" bestFit="1" customWidth="1"/>
    <col min="14073" max="14073" width="12.140625" style="2" customWidth="1"/>
    <col min="14074" max="14074" width="16.7109375" style="2" customWidth="1"/>
    <col min="14075" max="14075" width="13.28515625" style="2" bestFit="1" customWidth="1"/>
    <col min="14076" max="14327" width="9.140625" style="2"/>
    <col min="14328" max="14328" width="22.7109375" style="2" bestFit="1" customWidth="1"/>
    <col min="14329" max="14329" width="12.140625" style="2" customWidth="1"/>
    <col min="14330" max="14330" width="16.7109375" style="2" customWidth="1"/>
    <col min="14331" max="14331" width="13.28515625" style="2" bestFit="1" customWidth="1"/>
    <col min="14332" max="14583" width="9.140625" style="2"/>
    <col min="14584" max="14584" width="22.7109375" style="2" bestFit="1" customWidth="1"/>
    <col min="14585" max="14585" width="12.140625" style="2" customWidth="1"/>
    <col min="14586" max="14586" width="16.7109375" style="2" customWidth="1"/>
    <col min="14587" max="14587" width="13.28515625" style="2" bestFit="1" customWidth="1"/>
    <col min="14588" max="14839" width="9.140625" style="2"/>
    <col min="14840" max="14840" width="22.7109375" style="2" bestFit="1" customWidth="1"/>
    <col min="14841" max="14841" width="12.140625" style="2" customWidth="1"/>
    <col min="14842" max="14842" width="16.7109375" style="2" customWidth="1"/>
    <col min="14843" max="14843" width="13.28515625" style="2" bestFit="1" customWidth="1"/>
    <col min="14844" max="15095" width="9.140625" style="2"/>
    <col min="15096" max="15096" width="22.7109375" style="2" bestFit="1" customWidth="1"/>
    <col min="15097" max="15097" width="12.140625" style="2" customWidth="1"/>
    <col min="15098" max="15098" width="16.7109375" style="2" customWidth="1"/>
    <col min="15099" max="15099" width="13.28515625" style="2" bestFit="1" customWidth="1"/>
    <col min="15100" max="15351" width="9.140625" style="2"/>
    <col min="15352" max="15352" width="22.7109375" style="2" bestFit="1" customWidth="1"/>
    <col min="15353" max="15353" width="12.140625" style="2" customWidth="1"/>
    <col min="15354" max="15354" width="16.7109375" style="2" customWidth="1"/>
    <col min="15355" max="15355" width="13.28515625" style="2" bestFit="1" customWidth="1"/>
    <col min="15356" max="15607" width="9.140625" style="2"/>
    <col min="15608" max="15608" width="22.7109375" style="2" bestFit="1" customWidth="1"/>
    <col min="15609" max="15609" width="12.140625" style="2" customWidth="1"/>
    <col min="15610" max="15610" width="16.7109375" style="2" customWidth="1"/>
    <col min="15611" max="15611" width="13.28515625" style="2" bestFit="1" customWidth="1"/>
    <col min="15612" max="15863" width="9.140625" style="2"/>
    <col min="15864" max="15864" width="22.7109375" style="2" bestFit="1" customWidth="1"/>
    <col min="15865" max="15865" width="12.140625" style="2" customWidth="1"/>
    <col min="15866" max="15866" width="16.7109375" style="2" customWidth="1"/>
    <col min="15867" max="15867" width="13.28515625" style="2" bestFit="1" customWidth="1"/>
    <col min="15868" max="16119" width="9.140625" style="2"/>
    <col min="16120" max="16120" width="22.7109375" style="2" bestFit="1" customWidth="1"/>
    <col min="16121" max="16121" width="12.140625" style="2" customWidth="1"/>
    <col min="16122" max="16122" width="16.7109375" style="2" customWidth="1"/>
    <col min="16123" max="16123" width="13.28515625" style="2" bestFit="1" customWidth="1"/>
    <col min="16124" max="16384" width="9.140625" style="2"/>
  </cols>
  <sheetData>
    <row r="1" spans="1:19" x14ac:dyDescent="0.2">
      <c r="A1" s="22" t="s">
        <v>73</v>
      </c>
      <c r="B1" s="23" t="s">
        <v>75</v>
      </c>
      <c r="C1" s="25"/>
      <c r="D1" s="25"/>
      <c r="F1" s="41" t="s">
        <v>73</v>
      </c>
      <c r="G1" s="42" t="s">
        <v>75</v>
      </c>
      <c r="K1" s="169" t="s">
        <v>76</v>
      </c>
      <c r="L1" s="169"/>
      <c r="M1" s="44" t="s">
        <v>74</v>
      </c>
      <c r="N1" s="1"/>
    </row>
    <row r="2" spans="1:19" x14ac:dyDescent="0.2">
      <c r="A2" s="25" t="s">
        <v>80</v>
      </c>
      <c r="B2" s="26" t="s">
        <v>106</v>
      </c>
      <c r="C2" s="25"/>
      <c r="D2" s="25"/>
      <c r="F2" s="44" t="str">
        <f>A2</f>
        <v xml:space="preserve"> TRIMESTRAL</v>
      </c>
      <c r="G2" s="45" t="s">
        <v>95</v>
      </c>
      <c r="K2" s="1" t="str">
        <f>F2</f>
        <v xml:space="preserve"> TRIMESTRAL</v>
      </c>
      <c r="L2" s="3"/>
      <c r="M2" s="1" t="s">
        <v>107</v>
      </c>
      <c r="N2" s="1"/>
    </row>
    <row r="3" spans="1:19" ht="15.75" thickBot="1" x14ac:dyDescent="0.35">
      <c r="A3" s="81"/>
      <c r="K3" s="17"/>
    </row>
    <row r="4" spans="1:19" ht="13.5" thickBot="1" x14ac:dyDescent="0.25">
      <c r="A4" s="27"/>
      <c r="B4" s="95" t="s">
        <v>72</v>
      </c>
      <c r="C4" s="82" t="s">
        <v>0</v>
      </c>
      <c r="D4" s="83" t="s">
        <v>3</v>
      </c>
      <c r="F4" s="46"/>
      <c r="G4" s="96" t="s">
        <v>72</v>
      </c>
      <c r="H4" s="47" t="s">
        <v>0</v>
      </c>
      <c r="I4" s="48" t="s">
        <v>3</v>
      </c>
      <c r="K4" s="4"/>
      <c r="L4" s="97" t="s">
        <v>2</v>
      </c>
      <c r="M4" s="18" t="s">
        <v>0</v>
      </c>
      <c r="N4" s="19" t="s">
        <v>3</v>
      </c>
    </row>
    <row r="5" spans="1:19" ht="13.5" thickBot="1" x14ac:dyDescent="0.25">
      <c r="A5" s="27"/>
      <c r="B5" s="27"/>
      <c r="C5" s="28"/>
      <c r="D5" s="27"/>
      <c r="F5" s="46"/>
      <c r="G5" s="46"/>
      <c r="H5" s="49"/>
      <c r="I5" s="46"/>
      <c r="K5" s="4"/>
      <c r="L5" s="5"/>
      <c r="M5" s="5"/>
      <c r="N5" s="4"/>
    </row>
    <row r="6" spans="1:19" ht="13.5" thickBot="1" x14ac:dyDescent="0.25">
      <c r="A6" s="84" t="s">
        <v>1</v>
      </c>
      <c r="B6" s="85"/>
      <c r="C6" s="85"/>
      <c r="D6" s="85"/>
      <c r="E6" s="20"/>
      <c r="F6" s="50" t="s">
        <v>1</v>
      </c>
      <c r="G6" s="51"/>
      <c r="H6" s="51"/>
      <c r="I6" s="51"/>
      <c r="K6" s="98" t="s">
        <v>1</v>
      </c>
      <c r="L6" s="99"/>
      <c r="M6" s="99"/>
      <c r="N6" s="99"/>
      <c r="P6" s="6"/>
      <c r="Q6" s="6"/>
      <c r="R6" s="6"/>
      <c r="S6" s="6"/>
    </row>
    <row r="7" spans="1:19" ht="12" customHeight="1" thickBot="1" x14ac:dyDescent="0.25">
      <c r="B7" s="37"/>
      <c r="C7" s="37"/>
      <c r="D7" s="37"/>
      <c r="E7" s="20"/>
      <c r="F7" s="52"/>
      <c r="G7" s="53"/>
      <c r="H7" s="53"/>
      <c r="I7" s="53"/>
      <c r="L7" s="100"/>
      <c r="M7" s="100"/>
      <c r="N7" s="100"/>
    </row>
    <row r="8" spans="1:19" ht="13.5" thickBot="1" x14ac:dyDescent="0.25">
      <c r="A8" s="86" t="s">
        <v>4</v>
      </c>
      <c r="B8" s="87"/>
      <c r="C8" s="87"/>
      <c r="D8" s="87"/>
      <c r="E8" s="20"/>
      <c r="F8" s="54" t="s">
        <v>4</v>
      </c>
      <c r="G8" s="51"/>
      <c r="H8" s="51"/>
      <c r="I8" s="55"/>
      <c r="K8" s="101" t="s">
        <v>4</v>
      </c>
      <c r="L8" s="99"/>
      <c r="M8" s="99"/>
      <c r="N8" s="99"/>
      <c r="P8" s="6"/>
      <c r="Q8" s="6"/>
      <c r="R8" s="6"/>
      <c r="S8" s="6"/>
    </row>
    <row r="9" spans="1:19" ht="13.5" thickBot="1" x14ac:dyDescent="0.25">
      <c r="A9" s="29" t="s">
        <v>5</v>
      </c>
      <c r="B9" s="30"/>
      <c r="C9" s="30"/>
      <c r="D9" s="31"/>
      <c r="E9" s="21"/>
      <c r="F9" s="56" t="s">
        <v>5</v>
      </c>
      <c r="G9" s="57"/>
      <c r="H9" s="57"/>
      <c r="I9" s="58"/>
      <c r="K9" s="7" t="s">
        <v>5</v>
      </c>
      <c r="L9" s="102"/>
      <c r="M9" s="102"/>
      <c r="N9" s="102"/>
    </row>
    <row r="10" spans="1:19" ht="13.5" thickBot="1" x14ac:dyDescent="0.25">
      <c r="A10" s="32" t="s">
        <v>6</v>
      </c>
      <c r="B10" s="30"/>
      <c r="C10" s="30"/>
      <c r="D10" s="31"/>
      <c r="E10" s="20"/>
      <c r="F10" s="59" t="s">
        <v>6</v>
      </c>
      <c r="G10" s="79"/>
      <c r="H10" s="79"/>
      <c r="I10" s="80"/>
      <c r="K10" s="8" t="s">
        <v>6</v>
      </c>
      <c r="L10" s="113"/>
      <c r="M10" s="113"/>
      <c r="N10" s="115"/>
    </row>
    <row r="11" spans="1:19" ht="13.5" thickBot="1" x14ac:dyDescent="0.25">
      <c r="A11" s="32" t="s">
        <v>7</v>
      </c>
      <c r="B11" s="30"/>
      <c r="C11" s="30"/>
      <c r="D11" s="31"/>
      <c r="E11" s="20"/>
      <c r="F11" s="59" t="s">
        <v>7</v>
      </c>
      <c r="G11" s="79"/>
      <c r="H11" s="79"/>
      <c r="I11" s="80"/>
      <c r="K11" s="8" t="s">
        <v>7</v>
      </c>
      <c r="L11" s="113"/>
      <c r="M11" s="113"/>
      <c r="N11" s="115"/>
    </row>
    <row r="12" spans="1:19" ht="13.5" thickBot="1" x14ac:dyDescent="0.25">
      <c r="A12" s="32" t="s">
        <v>8</v>
      </c>
      <c r="B12" s="30"/>
      <c r="C12" s="30"/>
      <c r="D12" s="31"/>
      <c r="E12" s="20"/>
      <c r="F12" s="59" t="s">
        <v>8</v>
      </c>
      <c r="G12" s="79"/>
      <c r="H12" s="79"/>
      <c r="I12" s="80"/>
      <c r="K12" s="8" t="s">
        <v>8</v>
      </c>
      <c r="L12" s="113"/>
      <c r="M12" s="113"/>
      <c r="N12" s="115"/>
    </row>
    <row r="13" spans="1:19" ht="13.5" thickBot="1" x14ac:dyDescent="0.25">
      <c r="A13" s="32" t="s">
        <v>9</v>
      </c>
      <c r="B13" s="30"/>
      <c r="C13" s="30"/>
      <c r="D13" s="31"/>
      <c r="E13" s="20"/>
      <c r="F13" s="59" t="s">
        <v>9</v>
      </c>
      <c r="G13" s="79"/>
      <c r="H13" s="79"/>
      <c r="I13" s="80"/>
      <c r="K13" s="8" t="s">
        <v>9</v>
      </c>
      <c r="L13" s="113"/>
      <c r="M13" s="113"/>
      <c r="N13" s="115"/>
    </row>
    <row r="14" spans="1:19" ht="13.5" thickBot="1" x14ac:dyDescent="0.25">
      <c r="A14" s="32" t="s">
        <v>10</v>
      </c>
      <c r="B14" s="30"/>
      <c r="C14" s="30"/>
      <c r="D14" s="31"/>
      <c r="E14" s="20"/>
      <c r="F14" s="59" t="s">
        <v>10</v>
      </c>
      <c r="G14" s="79"/>
      <c r="H14" s="79"/>
      <c r="I14" s="80"/>
      <c r="K14" s="8" t="s">
        <v>10</v>
      </c>
      <c r="L14" s="113"/>
      <c r="M14" s="113"/>
      <c r="N14" s="115"/>
    </row>
    <row r="15" spans="1:19" ht="13.5" thickBot="1" x14ac:dyDescent="0.25">
      <c r="A15" s="32" t="s">
        <v>11</v>
      </c>
      <c r="B15" s="30"/>
      <c r="C15" s="30"/>
      <c r="D15" s="31"/>
      <c r="E15" s="20"/>
      <c r="F15" s="59" t="s">
        <v>11</v>
      </c>
      <c r="G15" s="79"/>
      <c r="H15" s="79"/>
      <c r="I15" s="80"/>
      <c r="K15" s="8" t="s">
        <v>11</v>
      </c>
      <c r="L15" s="113"/>
      <c r="M15" s="113"/>
      <c r="N15" s="115"/>
    </row>
    <row r="16" spans="1:19" ht="13.5" thickBot="1" x14ac:dyDescent="0.25">
      <c r="A16" s="33" t="s">
        <v>12</v>
      </c>
      <c r="B16" s="34"/>
      <c r="C16" s="34"/>
      <c r="D16" s="35"/>
      <c r="E16" s="20"/>
      <c r="F16" s="60" t="s">
        <v>12</v>
      </c>
      <c r="G16" s="109"/>
      <c r="H16" s="109"/>
      <c r="I16" s="110"/>
      <c r="K16" s="9" t="s">
        <v>12</v>
      </c>
      <c r="L16" s="116"/>
      <c r="M16" s="116"/>
      <c r="N16" s="117"/>
    </row>
    <row r="17" spans="1:19" ht="13.5" thickBot="1" x14ac:dyDescent="0.25">
      <c r="B17" s="36"/>
      <c r="C17" s="36"/>
      <c r="D17" s="36"/>
      <c r="E17" s="20"/>
      <c r="F17" s="63"/>
      <c r="G17" s="64"/>
      <c r="H17" s="64"/>
      <c r="I17" s="64"/>
      <c r="L17" s="106"/>
      <c r="M17" s="106"/>
      <c r="N17" s="106"/>
    </row>
    <row r="18" spans="1:19" ht="13.5" thickBot="1" x14ac:dyDescent="0.25">
      <c r="A18" s="88" t="s">
        <v>13</v>
      </c>
      <c r="B18" s="89"/>
      <c r="C18" s="89"/>
      <c r="D18" s="89"/>
      <c r="E18" s="20"/>
      <c r="F18" s="65" t="s">
        <v>13</v>
      </c>
      <c r="G18" s="66"/>
      <c r="H18" s="66"/>
      <c r="I18" s="67"/>
      <c r="K18" s="107" t="s">
        <v>13</v>
      </c>
      <c r="L18" s="108"/>
      <c r="M18" s="108"/>
      <c r="N18" s="120"/>
    </row>
    <row r="19" spans="1:19" ht="13.5" thickBot="1" x14ac:dyDescent="0.25">
      <c r="A19" s="38" t="s">
        <v>14</v>
      </c>
      <c r="B19" s="128"/>
      <c r="C19" s="128"/>
      <c r="D19" s="129"/>
      <c r="E19" s="20"/>
      <c r="F19" s="68" t="s">
        <v>14</v>
      </c>
      <c r="G19" s="132"/>
      <c r="H19" s="132"/>
      <c r="I19" s="133"/>
      <c r="K19" s="10" t="s">
        <v>14</v>
      </c>
      <c r="L19" s="137"/>
      <c r="M19" s="137"/>
      <c r="N19" s="139"/>
    </row>
    <row r="20" spans="1:19" ht="13.5" thickBot="1" x14ac:dyDescent="0.25">
      <c r="A20" s="39" t="s">
        <v>15</v>
      </c>
      <c r="B20" s="128"/>
      <c r="C20" s="128"/>
      <c r="D20" s="129"/>
      <c r="E20" s="20"/>
      <c r="F20" s="68" t="s">
        <v>15</v>
      </c>
      <c r="G20" s="132"/>
      <c r="H20" s="132"/>
      <c r="I20" s="133"/>
      <c r="K20" s="11" t="s">
        <v>15</v>
      </c>
      <c r="L20" s="137"/>
      <c r="M20" s="137"/>
      <c r="N20" s="139"/>
    </row>
    <row r="21" spans="1:19" ht="13.5" thickBot="1" x14ac:dyDescent="0.25">
      <c r="A21" s="40" t="s">
        <v>16</v>
      </c>
      <c r="B21" s="130"/>
      <c r="C21" s="130"/>
      <c r="D21" s="131"/>
      <c r="E21" s="20"/>
      <c r="F21" s="69" t="s">
        <v>16</v>
      </c>
      <c r="G21" s="134"/>
      <c r="H21" s="134"/>
      <c r="I21" s="135"/>
      <c r="K21" s="12" t="s">
        <v>16</v>
      </c>
      <c r="L21" s="138"/>
      <c r="M21" s="138"/>
      <c r="N21" s="140"/>
    </row>
    <row r="22" spans="1:19" ht="13.5" thickBot="1" x14ac:dyDescent="0.25">
      <c r="B22" s="37"/>
      <c r="C22" s="37"/>
      <c r="D22" s="37"/>
      <c r="E22" s="20"/>
      <c r="F22" s="63"/>
      <c r="G22" s="70"/>
      <c r="H22" s="70"/>
      <c r="I22" s="70"/>
      <c r="L22" s="100"/>
      <c r="M22" s="100"/>
      <c r="N22" s="100"/>
    </row>
    <row r="23" spans="1:19" ht="13.5" thickBot="1" x14ac:dyDescent="0.25">
      <c r="A23" s="90" t="s">
        <v>17</v>
      </c>
      <c r="B23" s="85"/>
      <c r="C23" s="85"/>
      <c r="D23" s="85"/>
      <c r="E23" s="20"/>
      <c r="F23" s="54" t="s">
        <v>17</v>
      </c>
      <c r="G23" s="51"/>
      <c r="H23" s="51"/>
      <c r="I23" s="55"/>
      <c r="K23" s="101" t="s">
        <v>17</v>
      </c>
      <c r="L23" s="99"/>
      <c r="M23" s="99"/>
      <c r="N23" s="99"/>
      <c r="P23" s="6"/>
      <c r="Q23" s="6"/>
      <c r="R23" s="6"/>
      <c r="S23" s="6"/>
    </row>
    <row r="24" spans="1:19" ht="13.5" thickBot="1" x14ac:dyDescent="0.25">
      <c r="A24" s="91" t="s">
        <v>18</v>
      </c>
      <c r="B24" s="34"/>
      <c r="C24" s="34"/>
      <c r="D24" s="35"/>
      <c r="E24" s="20"/>
      <c r="F24" s="71" t="s">
        <v>18</v>
      </c>
      <c r="G24" s="61"/>
      <c r="H24" s="61"/>
      <c r="I24" s="62"/>
      <c r="K24" s="13" t="s">
        <v>18</v>
      </c>
      <c r="L24" s="104"/>
      <c r="M24" s="104"/>
      <c r="N24" s="105"/>
    </row>
    <row r="25" spans="1:19" ht="13.5" thickBot="1" x14ac:dyDescent="0.25">
      <c r="B25" s="37"/>
      <c r="C25" s="37"/>
      <c r="D25" s="37"/>
      <c r="E25" s="20"/>
      <c r="F25" s="63"/>
      <c r="G25" s="70"/>
      <c r="H25" s="70"/>
      <c r="I25" s="70"/>
      <c r="L25" s="100"/>
      <c r="M25" s="100"/>
      <c r="N25" s="100"/>
    </row>
    <row r="26" spans="1:19" ht="13.5" thickBot="1" x14ac:dyDescent="0.25">
      <c r="A26" s="84" t="s">
        <v>19</v>
      </c>
      <c r="B26" s="85"/>
      <c r="C26" s="85"/>
      <c r="D26" s="85"/>
      <c r="E26" s="20"/>
      <c r="F26" s="50" t="s">
        <v>19</v>
      </c>
      <c r="G26" s="51"/>
      <c r="H26" s="51"/>
      <c r="I26" s="55"/>
      <c r="K26" s="98" t="s">
        <v>19</v>
      </c>
      <c r="L26" s="99"/>
      <c r="M26" s="99"/>
      <c r="N26" s="99"/>
      <c r="P26" s="6"/>
      <c r="Q26" s="6"/>
      <c r="R26" s="6"/>
      <c r="S26" s="6"/>
    </row>
    <row r="27" spans="1:19" ht="13.5" thickBot="1" x14ac:dyDescent="0.25">
      <c r="A27" s="92" t="s">
        <v>20</v>
      </c>
      <c r="B27" s="34"/>
      <c r="C27" s="34"/>
      <c r="D27" s="35"/>
      <c r="E27" s="20"/>
      <c r="F27" s="72" t="s">
        <v>20</v>
      </c>
      <c r="G27" s="61"/>
      <c r="H27" s="61"/>
      <c r="I27" s="62"/>
      <c r="K27" s="14" t="s">
        <v>20</v>
      </c>
      <c r="L27" s="104"/>
      <c r="M27" s="104"/>
      <c r="N27" s="105"/>
    </row>
    <row r="28" spans="1:19" ht="13.5" thickBot="1" x14ac:dyDescent="0.25">
      <c r="B28" s="37"/>
      <c r="C28" s="37"/>
      <c r="D28" s="37"/>
      <c r="E28" s="20"/>
      <c r="F28" s="63"/>
      <c r="G28" s="70"/>
      <c r="H28" s="70"/>
      <c r="I28" s="70"/>
      <c r="L28" s="100"/>
      <c r="M28" s="100"/>
      <c r="N28" s="100"/>
    </row>
    <row r="29" spans="1:19" ht="13.5" thickBot="1" x14ac:dyDescent="0.25">
      <c r="A29" s="84" t="s">
        <v>21</v>
      </c>
      <c r="B29" s="85"/>
      <c r="C29" s="85"/>
      <c r="D29" s="85"/>
      <c r="E29" s="20"/>
      <c r="F29" s="50" t="s">
        <v>21</v>
      </c>
      <c r="G29" s="51"/>
      <c r="H29" s="51"/>
      <c r="I29" s="55"/>
      <c r="K29" s="98" t="s">
        <v>21</v>
      </c>
      <c r="L29" s="99"/>
      <c r="M29" s="99"/>
      <c r="N29" s="99"/>
      <c r="P29" s="6"/>
      <c r="Q29" s="6"/>
      <c r="R29" s="6"/>
      <c r="S29" s="6"/>
    </row>
    <row r="30" spans="1:19" ht="13.5" thickBot="1" x14ac:dyDescent="0.25">
      <c r="A30" s="93" t="s">
        <v>22</v>
      </c>
      <c r="B30" s="30"/>
      <c r="C30" s="30"/>
      <c r="D30" s="31"/>
      <c r="E30" s="20"/>
      <c r="F30" s="73" t="s">
        <v>22</v>
      </c>
      <c r="G30" s="57"/>
      <c r="H30" s="57"/>
      <c r="I30" s="58"/>
      <c r="K30" s="15" t="s">
        <v>22</v>
      </c>
      <c r="L30" s="102"/>
      <c r="M30" s="102"/>
      <c r="N30" s="103"/>
    </row>
    <row r="31" spans="1:19" ht="13.5" thickBot="1" x14ac:dyDescent="0.25">
      <c r="A31" s="94" t="s">
        <v>23</v>
      </c>
      <c r="B31" s="34"/>
      <c r="C31" s="34"/>
      <c r="D31" s="35"/>
      <c r="E31" s="20"/>
      <c r="F31" s="73" t="s">
        <v>23</v>
      </c>
      <c r="G31" s="74"/>
      <c r="H31" s="74"/>
      <c r="I31" s="75"/>
      <c r="K31" s="16" t="s">
        <v>23</v>
      </c>
      <c r="L31" s="104"/>
      <c r="M31" s="104"/>
      <c r="N31" s="105"/>
    </row>
    <row r="32" spans="1:19" ht="13.5" thickBot="1" x14ac:dyDescent="0.25">
      <c r="B32" s="37"/>
      <c r="C32" s="37"/>
      <c r="D32" s="37"/>
      <c r="E32" s="20"/>
      <c r="F32" s="63"/>
      <c r="G32" s="70"/>
      <c r="H32" s="70"/>
      <c r="I32" s="70"/>
      <c r="L32" s="100"/>
      <c r="M32" s="100"/>
      <c r="N32" s="100"/>
    </row>
    <row r="33" spans="1:19" ht="13.5" thickBot="1" x14ac:dyDescent="0.25">
      <c r="A33" s="90" t="s">
        <v>24</v>
      </c>
      <c r="B33" s="85"/>
      <c r="C33" s="85"/>
      <c r="D33" s="85"/>
      <c r="E33" s="20"/>
      <c r="F33" s="54" t="s">
        <v>24</v>
      </c>
      <c r="G33" s="51"/>
      <c r="H33" s="51"/>
      <c r="I33" s="55"/>
      <c r="K33" s="101" t="s">
        <v>24</v>
      </c>
      <c r="L33" s="99"/>
      <c r="M33" s="99"/>
      <c r="N33" s="99"/>
      <c r="P33" s="6"/>
      <c r="Q33" s="6"/>
      <c r="R33" s="6"/>
      <c r="S33" s="6"/>
    </row>
    <row r="34" spans="1:19" ht="13.5" thickBot="1" x14ac:dyDescent="0.25">
      <c r="A34" s="91" t="s">
        <v>25</v>
      </c>
      <c r="B34" s="34"/>
      <c r="C34" s="34"/>
      <c r="D34" s="35"/>
      <c r="E34" s="20"/>
      <c r="F34" s="71" t="s">
        <v>25</v>
      </c>
      <c r="G34" s="61"/>
      <c r="H34" s="61"/>
      <c r="I34" s="62"/>
      <c r="K34" s="13" t="s">
        <v>25</v>
      </c>
      <c r="L34" s="104"/>
      <c r="M34" s="104"/>
      <c r="N34" s="105"/>
    </row>
    <row r="35" spans="1:19" ht="13.5" thickBot="1" x14ac:dyDescent="0.25">
      <c r="B35" s="37"/>
      <c r="C35" s="37"/>
      <c r="D35" s="37"/>
      <c r="E35" s="20"/>
      <c r="F35" s="63"/>
      <c r="G35" s="70"/>
      <c r="H35" s="70"/>
      <c r="I35" s="70"/>
      <c r="L35" s="100"/>
      <c r="M35" s="100"/>
      <c r="N35" s="100"/>
    </row>
    <row r="36" spans="1:19" ht="13.5" thickBot="1" x14ac:dyDescent="0.25">
      <c r="A36" s="84" t="s">
        <v>26</v>
      </c>
      <c r="B36" s="85"/>
      <c r="C36" s="85"/>
      <c r="D36" s="85"/>
      <c r="E36" s="20"/>
      <c r="F36" s="50" t="s">
        <v>26</v>
      </c>
      <c r="G36" s="51"/>
      <c r="H36" s="51"/>
      <c r="I36" s="55"/>
      <c r="K36" s="98" t="s">
        <v>26</v>
      </c>
      <c r="L36" s="99"/>
      <c r="M36" s="99"/>
      <c r="N36" s="114"/>
    </row>
    <row r="37" spans="1:19" ht="13.5" thickBot="1" x14ac:dyDescent="0.25">
      <c r="A37" s="38" t="s">
        <v>27</v>
      </c>
      <c r="B37" s="34"/>
      <c r="C37" s="34"/>
      <c r="D37" s="34"/>
      <c r="E37" s="20"/>
      <c r="F37" s="73" t="s">
        <v>27</v>
      </c>
      <c r="G37" s="112"/>
      <c r="H37" s="112"/>
      <c r="I37" s="112"/>
      <c r="K37" s="10" t="s">
        <v>27</v>
      </c>
      <c r="L37" s="102"/>
      <c r="M37" s="102"/>
      <c r="N37" s="103"/>
    </row>
    <row r="38" spans="1:19" ht="13.5" thickBot="1" x14ac:dyDescent="0.25">
      <c r="A38" s="39" t="s">
        <v>28</v>
      </c>
      <c r="B38" s="34"/>
      <c r="C38" s="34"/>
      <c r="D38" s="34"/>
      <c r="E38" s="20"/>
      <c r="F38" s="68" t="s">
        <v>28</v>
      </c>
      <c r="G38" s="112"/>
      <c r="H38" s="112"/>
      <c r="I38" s="112"/>
      <c r="K38" s="11" t="s">
        <v>28</v>
      </c>
      <c r="L38" s="113"/>
      <c r="M38" s="113"/>
      <c r="N38" s="115"/>
    </row>
    <row r="39" spans="1:19" ht="13.5" thickBot="1" x14ac:dyDescent="0.25">
      <c r="A39" s="39" t="s">
        <v>29</v>
      </c>
      <c r="B39" s="34"/>
      <c r="C39" s="34"/>
      <c r="D39" s="34"/>
      <c r="E39" s="20"/>
      <c r="F39" s="68" t="s">
        <v>29</v>
      </c>
      <c r="G39" s="112"/>
      <c r="H39" s="112"/>
      <c r="I39" s="112"/>
      <c r="K39" s="11" t="s">
        <v>29</v>
      </c>
      <c r="L39" s="113"/>
      <c r="M39" s="113"/>
      <c r="N39" s="115"/>
    </row>
    <row r="40" spans="1:19" ht="13.5" thickBot="1" x14ac:dyDescent="0.25">
      <c r="A40" s="39" t="s">
        <v>30</v>
      </c>
      <c r="B40" s="34"/>
      <c r="C40" s="34"/>
      <c r="D40" s="34"/>
      <c r="E40" s="20"/>
      <c r="F40" s="68" t="s">
        <v>30</v>
      </c>
      <c r="G40" s="112"/>
      <c r="H40" s="112"/>
      <c r="I40" s="112"/>
      <c r="K40" s="11" t="s">
        <v>30</v>
      </c>
      <c r="L40" s="113"/>
      <c r="M40" s="113"/>
      <c r="N40" s="115"/>
    </row>
    <row r="41" spans="1:19" ht="13.5" thickBot="1" x14ac:dyDescent="0.25">
      <c r="A41" s="40" t="s">
        <v>31</v>
      </c>
      <c r="B41" s="34"/>
      <c r="C41" s="34"/>
      <c r="D41" s="34"/>
      <c r="E41" s="20"/>
      <c r="F41" s="69" t="s">
        <v>31</v>
      </c>
      <c r="G41" s="112"/>
      <c r="H41" s="112"/>
      <c r="I41" s="112"/>
      <c r="K41" s="12" t="s">
        <v>31</v>
      </c>
      <c r="L41" s="118"/>
      <c r="M41" s="118"/>
      <c r="N41" s="119"/>
    </row>
    <row r="42" spans="1:19" ht="13.5" thickBot="1" x14ac:dyDescent="0.25">
      <c r="B42" s="37"/>
      <c r="C42" s="37"/>
      <c r="D42" s="37"/>
      <c r="E42" s="20"/>
      <c r="F42" s="63"/>
      <c r="G42" s="70"/>
      <c r="H42" s="70"/>
      <c r="I42" s="70"/>
      <c r="L42" s="100"/>
      <c r="M42" s="100"/>
      <c r="N42" s="100"/>
    </row>
    <row r="43" spans="1:19" ht="13.5" thickBot="1" x14ac:dyDescent="0.25">
      <c r="A43" s="84" t="s">
        <v>32</v>
      </c>
      <c r="B43" s="85"/>
      <c r="C43" s="85"/>
      <c r="D43" s="85"/>
      <c r="E43" s="20"/>
      <c r="F43" s="50" t="s">
        <v>32</v>
      </c>
      <c r="G43" s="51"/>
      <c r="H43" s="51"/>
      <c r="I43" s="55"/>
      <c r="K43" s="98" t="s">
        <v>32</v>
      </c>
      <c r="L43" s="99"/>
      <c r="M43" s="99"/>
      <c r="N43" s="99"/>
    </row>
    <row r="44" spans="1:19" ht="13.5" thickBot="1" x14ac:dyDescent="0.25">
      <c r="A44" s="38" t="s">
        <v>33</v>
      </c>
      <c r="B44" s="30"/>
      <c r="C44" s="30"/>
      <c r="D44" s="31"/>
      <c r="E44" s="20"/>
      <c r="F44" s="76" t="s">
        <v>33</v>
      </c>
      <c r="G44" s="30"/>
      <c r="H44" s="30"/>
      <c r="I44" s="31"/>
      <c r="K44" s="10" t="s">
        <v>33</v>
      </c>
      <c r="L44" s="146"/>
      <c r="M44" s="146"/>
      <c r="N44" s="147"/>
    </row>
    <row r="45" spans="1:19" ht="13.5" thickBot="1" x14ac:dyDescent="0.25">
      <c r="A45" s="39" t="s">
        <v>34</v>
      </c>
      <c r="B45" s="30"/>
      <c r="C45" s="30"/>
      <c r="D45" s="31"/>
      <c r="E45" s="20"/>
      <c r="F45" s="77" t="s">
        <v>34</v>
      </c>
      <c r="G45" s="30"/>
      <c r="H45" s="30"/>
      <c r="I45" s="31"/>
      <c r="K45" s="11" t="s">
        <v>34</v>
      </c>
      <c r="L45" s="148"/>
      <c r="M45" s="148"/>
      <c r="N45" s="149"/>
    </row>
    <row r="46" spans="1:19" ht="13.5" thickBot="1" x14ac:dyDescent="0.25">
      <c r="A46" s="39" t="s">
        <v>35</v>
      </c>
      <c r="B46" s="30"/>
      <c r="C46" s="30"/>
      <c r="D46" s="31"/>
      <c r="E46" s="20"/>
      <c r="F46" s="77" t="s">
        <v>35</v>
      </c>
      <c r="G46" s="30"/>
      <c r="H46" s="30"/>
      <c r="I46" s="31"/>
      <c r="K46" s="11" t="s">
        <v>35</v>
      </c>
      <c r="L46" s="148"/>
      <c r="M46" s="148"/>
      <c r="N46" s="149"/>
    </row>
    <row r="47" spans="1:19" ht="13.5" thickBot="1" x14ac:dyDescent="0.25">
      <c r="A47" s="39" t="s">
        <v>36</v>
      </c>
      <c r="B47" s="30"/>
      <c r="C47" s="30"/>
      <c r="D47" s="31"/>
      <c r="E47" s="20"/>
      <c r="F47" s="77" t="s">
        <v>36</v>
      </c>
      <c r="G47" s="30"/>
      <c r="H47" s="30"/>
      <c r="I47" s="31"/>
      <c r="K47" s="11" t="s">
        <v>36</v>
      </c>
      <c r="L47" s="148"/>
      <c r="M47" s="148"/>
      <c r="N47" s="149"/>
    </row>
    <row r="48" spans="1:19" ht="13.5" thickBot="1" x14ac:dyDescent="0.25">
      <c r="A48" s="39" t="s">
        <v>37</v>
      </c>
      <c r="B48" s="30"/>
      <c r="C48" s="30"/>
      <c r="D48" s="31"/>
      <c r="E48" s="20"/>
      <c r="F48" s="77" t="s">
        <v>37</v>
      </c>
      <c r="G48" s="30"/>
      <c r="H48" s="30"/>
      <c r="I48" s="31"/>
      <c r="K48" s="11" t="s">
        <v>37</v>
      </c>
      <c r="L48" s="148"/>
      <c r="M48" s="148"/>
      <c r="N48" s="149"/>
    </row>
    <row r="49" spans="1:19" ht="13.5" thickBot="1" x14ac:dyDescent="0.25">
      <c r="A49" s="39" t="s">
        <v>38</v>
      </c>
      <c r="B49" s="30"/>
      <c r="C49" s="30"/>
      <c r="D49" s="31"/>
      <c r="E49" s="20"/>
      <c r="F49" s="77" t="s">
        <v>38</v>
      </c>
      <c r="G49" s="30"/>
      <c r="H49" s="30"/>
      <c r="I49" s="31"/>
      <c r="K49" s="11" t="s">
        <v>38</v>
      </c>
      <c r="L49" s="148"/>
      <c r="M49" s="148"/>
      <c r="N49" s="149"/>
    </row>
    <row r="50" spans="1:19" ht="13.5" thickBot="1" x14ac:dyDescent="0.25">
      <c r="A50" s="39" t="s">
        <v>39</v>
      </c>
      <c r="B50" s="30"/>
      <c r="C50" s="30"/>
      <c r="D50" s="31"/>
      <c r="E50" s="20"/>
      <c r="F50" s="77" t="s">
        <v>39</v>
      </c>
      <c r="G50" s="30"/>
      <c r="H50" s="30"/>
      <c r="I50" s="31"/>
      <c r="K50" s="11" t="s">
        <v>39</v>
      </c>
      <c r="L50" s="148"/>
      <c r="M50" s="148"/>
      <c r="N50" s="149"/>
    </row>
    <row r="51" spans="1:19" ht="13.5" thickBot="1" x14ac:dyDescent="0.25">
      <c r="A51" s="39" t="s">
        <v>40</v>
      </c>
      <c r="B51" s="30"/>
      <c r="C51" s="30"/>
      <c r="D51" s="31"/>
      <c r="E51" s="20"/>
      <c r="F51" s="77" t="s">
        <v>40</v>
      </c>
      <c r="G51" s="30"/>
      <c r="H51" s="30"/>
      <c r="I51" s="31"/>
      <c r="K51" s="11" t="s">
        <v>40</v>
      </c>
      <c r="L51" s="148"/>
      <c r="M51" s="148"/>
      <c r="N51" s="149"/>
    </row>
    <row r="52" spans="1:19" ht="13.5" thickBot="1" x14ac:dyDescent="0.25">
      <c r="A52" s="40" t="s">
        <v>41</v>
      </c>
      <c r="B52" s="34"/>
      <c r="C52" s="34"/>
      <c r="D52" s="35"/>
      <c r="E52" s="20"/>
      <c r="F52" s="78" t="s">
        <v>41</v>
      </c>
      <c r="G52" s="34"/>
      <c r="H52" s="34"/>
      <c r="I52" s="35"/>
      <c r="K52" s="12" t="s">
        <v>41</v>
      </c>
      <c r="L52" s="150"/>
      <c r="M52" s="150"/>
      <c r="N52" s="151"/>
    </row>
    <row r="53" spans="1:19" ht="13.5" thickBot="1" x14ac:dyDescent="0.25">
      <c r="B53" s="37"/>
      <c r="C53" s="37"/>
      <c r="D53" s="37"/>
      <c r="E53" s="20"/>
      <c r="F53" s="63"/>
      <c r="G53" s="70"/>
      <c r="H53" s="70"/>
      <c r="I53" s="70"/>
      <c r="L53" s="100"/>
      <c r="M53" s="100"/>
      <c r="N53" s="100"/>
    </row>
    <row r="54" spans="1:19" ht="13.5" thickBot="1" x14ac:dyDescent="0.25">
      <c r="A54" s="84" t="s">
        <v>42</v>
      </c>
      <c r="B54" s="85"/>
      <c r="C54" s="85"/>
      <c r="D54" s="85"/>
      <c r="E54" s="20"/>
      <c r="F54" s="50" t="s">
        <v>42</v>
      </c>
      <c r="G54" s="51"/>
      <c r="H54" s="51"/>
      <c r="I54" s="55"/>
      <c r="K54" s="98" t="s">
        <v>42</v>
      </c>
      <c r="L54" s="99"/>
      <c r="M54" s="99"/>
      <c r="N54" s="99"/>
      <c r="P54" s="6"/>
      <c r="Q54" s="6"/>
      <c r="R54" s="6"/>
      <c r="S54" s="6"/>
    </row>
    <row r="55" spans="1:19" ht="13.5" thickBot="1" x14ac:dyDescent="0.25">
      <c r="A55" s="38" t="s">
        <v>43</v>
      </c>
      <c r="B55" s="30"/>
      <c r="C55" s="30"/>
      <c r="D55" s="31"/>
      <c r="E55" s="20"/>
      <c r="F55" s="73" t="s">
        <v>43</v>
      </c>
      <c r="G55" s="57"/>
      <c r="H55" s="57"/>
      <c r="I55" s="58"/>
      <c r="K55" s="10" t="s">
        <v>43</v>
      </c>
      <c r="L55" s="102"/>
      <c r="M55" s="102"/>
      <c r="N55" s="103"/>
    </row>
    <row r="56" spans="1:19" ht="13.5" thickBot="1" x14ac:dyDescent="0.25">
      <c r="A56" s="39" t="s">
        <v>44</v>
      </c>
      <c r="B56" s="30"/>
      <c r="C56" s="30"/>
      <c r="D56" s="31"/>
      <c r="E56" s="20"/>
      <c r="F56" s="68" t="s">
        <v>44</v>
      </c>
      <c r="G56" s="79"/>
      <c r="H56" s="79"/>
      <c r="I56" s="80"/>
      <c r="K56" s="11" t="s">
        <v>44</v>
      </c>
      <c r="L56" s="102"/>
      <c r="M56" s="102"/>
      <c r="N56" s="103"/>
    </row>
    <row r="57" spans="1:19" ht="13.5" thickBot="1" x14ac:dyDescent="0.25">
      <c r="A57" s="39" t="s">
        <v>45</v>
      </c>
      <c r="B57" s="30"/>
      <c r="C57" s="30"/>
      <c r="D57" s="31"/>
      <c r="E57" s="20"/>
      <c r="F57" s="68" t="s">
        <v>45</v>
      </c>
      <c r="G57" s="79"/>
      <c r="H57" s="79"/>
      <c r="I57" s="80"/>
      <c r="K57" s="11" t="s">
        <v>45</v>
      </c>
      <c r="L57" s="102"/>
      <c r="M57" s="102"/>
      <c r="N57" s="103"/>
    </row>
    <row r="58" spans="1:19" ht="13.5" thickBot="1" x14ac:dyDescent="0.25">
      <c r="A58" s="40" t="s">
        <v>46</v>
      </c>
      <c r="B58" s="34"/>
      <c r="C58" s="34"/>
      <c r="D58" s="35"/>
      <c r="E58" s="20"/>
      <c r="F58" s="69" t="s">
        <v>46</v>
      </c>
      <c r="G58" s="74"/>
      <c r="H58" s="74"/>
      <c r="I58" s="75"/>
      <c r="K58" s="12" t="s">
        <v>46</v>
      </c>
      <c r="L58" s="104"/>
      <c r="M58" s="104"/>
      <c r="N58" s="105"/>
    </row>
    <row r="59" spans="1:19" ht="13.5" thickBot="1" x14ac:dyDescent="0.25">
      <c r="B59" s="37"/>
      <c r="C59" s="37"/>
      <c r="D59" s="37"/>
      <c r="E59" s="20"/>
      <c r="F59" s="63"/>
      <c r="G59" s="70"/>
      <c r="H59" s="70"/>
      <c r="I59" s="70"/>
      <c r="L59" s="100"/>
      <c r="M59" s="100"/>
      <c r="N59" s="100"/>
    </row>
    <row r="60" spans="1:19" ht="13.5" thickBot="1" x14ac:dyDescent="0.25">
      <c r="A60" s="84" t="s">
        <v>47</v>
      </c>
      <c r="B60" s="85"/>
      <c r="C60" s="85"/>
      <c r="D60" s="85"/>
      <c r="E60" s="20"/>
      <c r="F60" s="50" t="s">
        <v>47</v>
      </c>
      <c r="G60" s="51"/>
      <c r="H60" s="51"/>
      <c r="I60" s="55"/>
      <c r="K60" s="98" t="s">
        <v>47</v>
      </c>
      <c r="L60" s="99"/>
      <c r="M60" s="99"/>
      <c r="N60" s="99"/>
      <c r="P60" s="6"/>
      <c r="Q60" s="6"/>
      <c r="R60" s="6"/>
      <c r="S60" s="6"/>
    </row>
    <row r="61" spans="1:19" ht="13.5" thickBot="1" x14ac:dyDescent="0.25">
      <c r="A61" s="38" t="s">
        <v>48</v>
      </c>
      <c r="B61" s="30"/>
      <c r="C61" s="30"/>
      <c r="D61" s="31"/>
      <c r="E61" s="20"/>
      <c r="F61" s="73" t="s">
        <v>48</v>
      </c>
      <c r="G61" s="57"/>
      <c r="H61" s="57"/>
      <c r="I61" s="58"/>
      <c r="K61" s="10" t="s">
        <v>48</v>
      </c>
      <c r="L61" s="102"/>
      <c r="M61" s="102"/>
      <c r="N61" s="103"/>
    </row>
    <row r="62" spans="1:19" ht="13.5" thickBot="1" x14ac:dyDescent="0.25">
      <c r="A62" s="39" t="s">
        <v>49</v>
      </c>
      <c r="B62" s="30"/>
      <c r="C62" s="30"/>
      <c r="D62" s="31"/>
      <c r="E62" s="20"/>
      <c r="F62" s="68" t="s">
        <v>49</v>
      </c>
      <c r="G62" s="79"/>
      <c r="H62" s="79"/>
      <c r="I62" s="80"/>
      <c r="K62" s="11" t="s">
        <v>49</v>
      </c>
      <c r="L62" s="102"/>
      <c r="M62" s="102"/>
      <c r="N62" s="103"/>
    </row>
    <row r="63" spans="1:19" ht="13.5" thickBot="1" x14ac:dyDescent="0.25">
      <c r="A63" s="40" t="s">
        <v>50</v>
      </c>
      <c r="B63" s="34"/>
      <c r="C63" s="34"/>
      <c r="D63" s="35"/>
      <c r="E63" s="20"/>
      <c r="F63" s="69" t="s">
        <v>50</v>
      </c>
      <c r="G63" s="74"/>
      <c r="H63" s="74"/>
      <c r="I63" s="75"/>
      <c r="K63" s="12" t="s">
        <v>50</v>
      </c>
      <c r="L63" s="104"/>
      <c r="M63" s="104"/>
      <c r="N63" s="105"/>
    </row>
    <row r="64" spans="1:19" ht="13.5" thickBot="1" x14ac:dyDescent="0.25">
      <c r="B64" s="37"/>
      <c r="C64" s="37"/>
      <c r="D64" s="37"/>
      <c r="E64" s="20"/>
      <c r="F64" s="63"/>
      <c r="G64" s="70"/>
      <c r="H64" s="70"/>
      <c r="I64" s="70"/>
      <c r="L64" s="100"/>
      <c r="M64" s="100"/>
      <c r="N64" s="100"/>
    </row>
    <row r="65" spans="1:19" ht="13.5" thickBot="1" x14ac:dyDescent="0.25">
      <c r="A65" s="84" t="s">
        <v>51</v>
      </c>
      <c r="B65" s="85"/>
      <c r="C65" s="85"/>
      <c r="D65" s="85"/>
      <c r="E65" s="20"/>
      <c r="F65" s="50" t="s">
        <v>51</v>
      </c>
      <c r="G65" s="51"/>
      <c r="H65" s="51"/>
      <c r="I65" s="55"/>
      <c r="K65" s="98" t="s">
        <v>51</v>
      </c>
      <c r="L65" s="99"/>
      <c r="M65" s="99"/>
      <c r="N65" s="99"/>
      <c r="P65" s="6"/>
      <c r="Q65" s="6"/>
      <c r="R65" s="6"/>
      <c r="S65" s="6"/>
    </row>
    <row r="66" spans="1:19" ht="13.5" thickBot="1" x14ac:dyDescent="0.25">
      <c r="A66" s="38" t="s">
        <v>52</v>
      </c>
      <c r="B66" s="30"/>
      <c r="C66" s="30"/>
      <c r="D66" s="31"/>
      <c r="E66" s="20"/>
      <c r="F66" s="73" t="s">
        <v>52</v>
      </c>
      <c r="G66" s="57"/>
      <c r="H66" s="57"/>
      <c r="I66" s="58"/>
      <c r="K66" s="10" t="s">
        <v>52</v>
      </c>
      <c r="L66" s="102"/>
      <c r="M66" s="102"/>
      <c r="N66" s="103"/>
    </row>
    <row r="67" spans="1:19" ht="13.5" thickBot="1" x14ac:dyDescent="0.25">
      <c r="A67" s="40" t="s">
        <v>53</v>
      </c>
      <c r="B67" s="34"/>
      <c r="C67" s="34"/>
      <c r="D67" s="35"/>
      <c r="E67" s="20"/>
      <c r="F67" s="69" t="s">
        <v>53</v>
      </c>
      <c r="G67" s="74"/>
      <c r="H67" s="74"/>
      <c r="I67" s="75"/>
      <c r="K67" s="12" t="s">
        <v>53</v>
      </c>
      <c r="L67" s="104"/>
      <c r="M67" s="104"/>
      <c r="N67" s="105"/>
    </row>
    <row r="68" spans="1:19" ht="13.5" thickBot="1" x14ac:dyDescent="0.25">
      <c r="B68" s="37"/>
      <c r="C68" s="37"/>
      <c r="D68" s="37"/>
      <c r="E68" s="20"/>
      <c r="F68" s="63"/>
      <c r="G68" s="70"/>
      <c r="H68" s="70"/>
      <c r="I68" s="70"/>
      <c r="L68" s="100"/>
      <c r="M68" s="100"/>
      <c r="N68" s="100"/>
    </row>
    <row r="69" spans="1:19" ht="13.5" thickBot="1" x14ac:dyDescent="0.25">
      <c r="A69" s="84" t="s">
        <v>54</v>
      </c>
      <c r="B69" s="85"/>
      <c r="C69" s="85"/>
      <c r="D69" s="85"/>
      <c r="E69" s="20"/>
      <c r="F69" s="50" t="s">
        <v>54</v>
      </c>
      <c r="G69" s="51"/>
      <c r="H69" s="51"/>
      <c r="I69" s="55"/>
      <c r="K69" s="98" t="s">
        <v>54</v>
      </c>
      <c r="L69" s="99"/>
      <c r="M69" s="99"/>
      <c r="N69" s="99"/>
      <c r="P69" s="6"/>
      <c r="Q69" s="6"/>
      <c r="R69" s="6"/>
      <c r="S69" s="6"/>
    </row>
    <row r="70" spans="1:19" ht="13.5" thickBot="1" x14ac:dyDescent="0.25">
      <c r="A70" s="38" t="s">
        <v>55</v>
      </c>
      <c r="B70" s="30"/>
      <c r="C70" s="30"/>
      <c r="D70" s="31"/>
      <c r="E70" s="20"/>
      <c r="F70" s="73" t="s">
        <v>55</v>
      </c>
      <c r="G70" s="57"/>
      <c r="H70" s="57"/>
      <c r="I70" s="58"/>
      <c r="K70" s="10" t="s">
        <v>55</v>
      </c>
      <c r="L70" s="102"/>
      <c r="M70" s="102"/>
      <c r="N70" s="103"/>
    </row>
    <row r="71" spans="1:19" ht="13.5" thickBot="1" x14ac:dyDescent="0.25">
      <c r="A71" s="39" t="s">
        <v>56</v>
      </c>
      <c r="B71" s="30"/>
      <c r="C71" s="30"/>
      <c r="D71" s="31"/>
      <c r="E71" s="20"/>
      <c r="F71" s="68" t="s">
        <v>56</v>
      </c>
      <c r="G71" s="79"/>
      <c r="H71" s="79"/>
      <c r="I71" s="80"/>
      <c r="K71" s="11" t="s">
        <v>56</v>
      </c>
      <c r="L71" s="102"/>
      <c r="M71" s="102"/>
      <c r="N71" s="103"/>
    </row>
    <row r="72" spans="1:19" ht="13.5" thickBot="1" x14ac:dyDescent="0.25">
      <c r="A72" s="39" t="s">
        <v>57</v>
      </c>
      <c r="B72" s="30"/>
      <c r="C72" s="30"/>
      <c r="D72" s="31"/>
      <c r="E72" s="20"/>
      <c r="F72" s="68" t="s">
        <v>57</v>
      </c>
      <c r="G72" s="79"/>
      <c r="H72" s="79"/>
      <c r="I72" s="80"/>
      <c r="K72" s="11" t="s">
        <v>57</v>
      </c>
      <c r="L72" s="102"/>
      <c r="M72" s="102"/>
      <c r="N72" s="103"/>
    </row>
    <row r="73" spans="1:19" ht="13.5" thickBot="1" x14ac:dyDescent="0.25">
      <c r="A73" s="40" t="s">
        <v>58</v>
      </c>
      <c r="B73" s="34"/>
      <c r="C73" s="34"/>
      <c r="D73" s="35"/>
      <c r="E73" s="20"/>
      <c r="F73" s="69" t="s">
        <v>58</v>
      </c>
      <c r="G73" s="74"/>
      <c r="H73" s="74"/>
      <c r="I73" s="75"/>
      <c r="K73" s="12" t="s">
        <v>58</v>
      </c>
      <c r="L73" s="104"/>
      <c r="M73" s="104"/>
      <c r="N73" s="105"/>
    </row>
    <row r="74" spans="1:19" ht="13.5" thickBot="1" x14ac:dyDescent="0.25">
      <c r="B74" s="37"/>
      <c r="C74" s="37"/>
      <c r="D74" s="37"/>
      <c r="E74" s="20"/>
      <c r="F74" s="63"/>
      <c r="G74" s="70"/>
      <c r="H74" s="70"/>
      <c r="I74" s="70"/>
      <c r="L74" s="100"/>
      <c r="M74" s="100"/>
      <c r="N74" s="100"/>
    </row>
    <row r="75" spans="1:19" ht="13.5" thickBot="1" x14ac:dyDescent="0.25">
      <c r="A75" s="84" t="s">
        <v>59</v>
      </c>
      <c r="B75" s="85"/>
      <c r="C75" s="85"/>
      <c r="D75" s="85"/>
      <c r="E75" s="20"/>
      <c r="F75" s="50" t="s">
        <v>59</v>
      </c>
      <c r="G75" s="51"/>
      <c r="H75" s="51"/>
      <c r="I75" s="55"/>
      <c r="K75" s="98" t="s">
        <v>59</v>
      </c>
      <c r="L75" s="99"/>
      <c r="M75" s="99"/>
      <c r="N75" s="99"/>
      <c r="P75" s="6"/>
      <c r="Q75" s="6"/>
      <c r="R75" s="6"/>
      <c r="S75" s="6"/>
    </row>
    <row r="76" spans="1:19" ht="13.5" thickBot="1" x14ac:dyDescent="0.25">
      <c r="A76" s="92" t="s">
        <v>60</v>
      </c>
      <c r="B76" s="34"/>
      <c r="C76" s="34"/>
      <c r="D76" s="35"/>
      <c r="E76" s="20"/>
      <c r="F76" s="72" t="s">
        <v>60</v>
      </c>
      <c r="G76" s="61"/>
      <c r="H76" s="61"/>
      <c r="I76" s="62"/>
      <c r="K76" s="14" t="s">
        <v>60</v>
      </c>
      <c r="L76" s="104"/>
      <c r="M76" s="104"/>
      <c r="N76" s="105"/>
    </row>
    <row r="77" spans="1:19" ht="13.5" thickBot="1" x14ac:dyDescent="0.25">
      <c r="B77" s="37"/>
      <c r="C77" s="37"/>
      <c r="D77" s="37"/>
      <c r="E77" s="20"/>
      <c r="F77" s="63"/>
      <c r="G77" s="70"/>
      <c r="H77" s="70"/>
      <c r="I77" s="70"/>
      <c r="L77" s="100"/>
      <c r="M77" s="100"/>
      <c r="N77" s="100"/>
    </row>
    <row r="78" spans="1:19" ht="13.5" thickBot="1" x14ac:dyDescent="0.25">
      <c r="A78" s="84" t="s">
        <v>61</v>
      </c>
      <c r="B78" s="85"/>
      <c r="C78" s="85"/>
      <c r="D78" s="85"/>
      <c r="E78" s="20"/>
      <c r="F78" s="50" t="s">
        <v>61</v>
      </c>
      <c r="G78" s="51"/>
      <c r="H78" s="51"/>
      <c r="I78" s="55"/>
      <c r="K78" s="98" t="s">
        <v>61</v>
      </c>
      <c r="L78" s="99"/>
      <c r="M78" s="99"/>
      <c r="N78" s="99"/>
      <c r="P78" s="6"/>
      <c r="Q78" s="6"/>
      <c r="R78" s="6"/>
      <c r="S78" s="6"/>
    </row>
    <row r="79" spans="1:19" ht="13.5" thickBot="1" x14ac:dyDescent="0.25">
      <c r="A79" s="92" t="s">
        <v>62</v>
      </c>
      <c r="B79" s="34"/>
      <c r="C79" s="34"/>
      <c r="D79" s="35"/>
      <c r="E79" s="20"/>
      <c r="F79" s="72" t="s">
        <v>62</v>
      </c>
      <c r="G79" s="61"/>
      <c r="H79" s="61"/>
      <c r="I79" s="62"/>
      <c r="K79" s="14" t="s">
        <v>62</v>
      </c>
      <c r="L79" s="104"/>
      <c r="M79" s="104"/>
      <c r="N79" s="105"/>
    </row>
    <row r="80" spans="1:19" ht="13.5" thickBot="1" x14ac:dyDescent="0.25">
      <c r="B80" s="37"/>
      <c r="C80" s="37"/>
      <c r="D80" s="37"/>
      <c r="E80" s="20"/>
      <c r="F80" s="63"/>
      <c r="G80" s="70"/>
      <c r="H80" s="70"/>
      <c r="I80" s="70"/>
      <c r="L80" s="100"/>
      <c r="M80" s="100"/>
      <c r="N80" s="100"/>
    </row>
    <row r="81" spans="1:19" ht="13.5" thickBot="1" x14ac:dyDescent="0.25">
      <c r="A81" s="84" t="s">
        <v>63</v>
      </c>
      <c r="B81" s="85"/>
      <c r="C81" s="85"/>
      <c r="D81" s="85"/>
      <c r="E81" s="20"/>
      <c r="F81" s="50" t="s">
        <v>63</v>
      </c>
      <c r="G81" s="51"/>
      <c r="H81" s="51"/>
      <c r="I81" s="55"/>
      <c r="K81" s="98" t="s">
        <v>63</v>
      </c>
      <c r="L81" s="99"/>
      <c r="M81" s="99"/>
      <c r="N81" s="99"/>
      <c r="P81" s="6"/>
      <c r="Q81" s="6"/>
      <c r="R81" s="6"/>
      <c r="S81" s="6"/>
    </row>
    <row r="82" spans="1:19" ht="13.5" thickBot="1" x14ac:dyDescent="0.25">
      <c r="A82" s="92" t="s">
        <v>64</v>
      </c>
      <c r="B82" s="34"/>
      <c r="C82" s="34"/>
      <c r="D82" s="35"/>
      <c r="E82" s="20"/>
      <c r="F82" s="72" t="s">
        <v>64</v>
      </c>
      <c r="G82" s="61"/>
      <c r="H82" s="61"/>
      <c r="I82" s="62"/>
      <c r="K82" s="14" t="s">
        <v>64</v>
      </c>
      <c r="L82" s="104"/>
      <c r="M82" s="104"/>
      <c r="N82" s="105"/>
    </row>
    <row r="83" spans="1:19" ht="13.5" thickBot="1" x14ac:dyDescent="0.25">
      <c r="B83" s="37"/>
      <c r="C83" s="37"/>
      <c r="D83" s="37"/>
      <c r="E83" s="20"/>
      <c r="F83" s="63"/>
      <c r="G83" s="70"/>
      <c r="H83" s="70"/>
      <c r="I83" s="70"/>
      <c r="L83" s="100"/>
      <c r="M83" s="100"/>
      <c r="N83" s="100"/>
    </row>
    <row r="84" spans="1:19" ht="13.5" thickBot="1" x14ac:dyDescent="0.25">
      <c r="A84" s="84" t="s">
        <v>65</v>
      </c>
      <c r="B84" s="85"/>
      <c r="C84" s="85"/>
      <c r="D84" s="85"/>
      <c r="E84" s="20"/>
      <c r="F84" s="50" t="s">
        <v>65</v>
      </c>
      <c r="G84" s="51"/>
      <c r="H84" s="51"/>
      <c r="I84" s="55"/>
      <c r="K84" s="98" t="s">
        <v>65</v>
      </c>
      <c r="L84" s="99"/>
      <c r="M84" s="99"/>
      <c r="N84" s="99"/>
      <c r="P84" s="6"/>
      <c r="Q84" s="6"/>
      <c r="R84" s="6"/>
      <c r="S84" s="6"/>
    </row>
    <row r="85" spans="1:19" ht="13.5" thickBot="1" x14ac:dyDescent="0.25">
      <c r="A85" s="38" t="s">
        <v>66</v>
      </c>
      <c r="B85" s="30"/>
      <c r="C85" s="30"/>
      <c r="D85" s="31"/>
      <c r="E85" s="20"/>
      <c r="F85" s="73" t="s">
        <v>66</v>
      </c>
      <c r="G85" s="57"/>
      <c r="H85" s="57"/>
      <c r="I85" s="58"/>
      <c r="K85" s="10" t="s">
        <v>66</v>
      </c>
      <c r="L85" s="102"/>
      <c r="M85" s="102"/>
      <c r="N85" s="103"/>
    </row>
    <row r="86" spans="1:19" ht="13.5" thickBot="1" x14ac:dyDescent="0.25">
      <c r="A86" s="39" t="s">
        <v>67</v>
      </c>
      <c r="B86" s="30"/>
      <c r="C86" s="30"/>
      <c r="D86" s="31"/>
      <c r="E86" s="20"/>
      <c r="F86" s="68" t="s">
        <v>67</v>
      </c>
      <c r="G86" s="79"/>
      <c r="H86" s="79"/>
      <c r="I86" s="80"/>
      <c r="K86" s="11" t="s">
        <v>67</v>
      </c>
      <c r="L86" s="102"/>
      <c r="M86" s="102"/>
      <c r="N86" s="103"/>
    </row>
    <row r="87" spans="1:19" ht="13.5" thickBot="1" x14ac:dyDescent="0.25">
      <c r="A87" s="40" t="s">
        <v>68</v>
      </c>
      <c r="B87" s="34"/>
      <c r="C87" s="34"/>
      <c r="D87" s="35"/>
      <c r="E87" s="20"/>
      <c r="F87" s="69" t="s">
        <v>68</v>
      </c>
      <c r="G87" s="74"/>
      <c r="H87" s="74"/>
      <c r="I87" s="75"/>
      <c r="K87" s="12" t="s">
        <v>68</v>
      </c>
      <c r="L87" s="104"/>
      <c r="M87" s="104"/>
      <c r="N87" s="105"/>
    </row>
    <row r="88" spans="1:19" ht="13.5" thickBot="1" x14ac:dyDescent="0.25">
      <c r="B88" s="37"/>
      <c r="C88" s="37"/>
      <c r="D88" s="37"/>
      <c r="E88" s="20"/>
      <c r="F88" s="63"/>
      <c r="G88" s="70"/>
      <c r="H88" s="70"/>
      <c r="I88" s="70"/>
      <c r="L88" s="100"/>
      <c r="M88" s="100"/>
      <c r="N88" s="100"/>
    </row>
    <row r="89" spans="1:19" ht="13.5" thickBot="1" x14ac:dyDescent="0.25">
      <c r="A89" s="90" t="s">
        <v>69</v>
      </c>
      <c r="B89" s="85"/>
      <c r="C89" s="85"/>
      <c r="D89" s="85"/>
      <c r="E89" s="20"/>
      <c r="F89" s="54" t="s">
        <v>69</v>
      </c>
      <c r="G89" s="51"/>
      <c r="H89" s="51"/>
      <c r="I89" s="55"/>
      <c r="K89" s="101" t="s">
        <v>69</v>
      </c>
      <c r="L89" s="99"/>
      <c r="M89" s="99"/>
      <c r="N89" s="99"/>
      <c r="P89" s="6"/>
      <c r="Q89" s="6"/>
      <c r="R89" s="6"/>
      <c r="S89" s="6"/>
    </row>
    <row r="90" spans="1:19" ht="13.5" thickBot="1" x14ac:dyDescent="0.25">
      <c r="A90" s="91" t="s">
        <v>70</v>
      </c>
      <c r="B90" s="34"/>
      <c r="C90" s="34"/>
      <c r="D90" s="35"/>
      <c r="E90" s="20"/>
      <c r="F90" s="71" t="s">
        <v>70</v>
      </c>
      <c r="G90" s="61"/>
      <c r="H90" s="61"/>
      <c r="I90" s="62"/>
      <c r="K90" s="13" t="s">
        <v>70</v>
      </c>
      <c r="L90" s="104"/>
      <c r="M90" s="104"/>
      <c r="N90" s="105"/>
    </row>
    <row r="91" spans="1:19" ht="13.5" thickBot="1" x14ac:dyDescent="0.25">
      <c r="B91" s="37"/>
      <c r="C91" s="37"/>
      <c r="D91" s="37"/>
      <c r="E91" s="20"/>
      <c r="F91" s="63"/>
      <c r="G91" s="70"/>
      <c r="H91" s="70"/>
      <c r="I91" s="70"/>
      <c r="L91" s="100"/>
      <c r="M91" s="100"/>
      <c r="N91" s="100"/>
    </row>
    <row r="92" spans="1:19" ht="13.5" thickBot="1" x14ac:dyDescent="0.25">
      <c r="A92" s="92" t="s">
        <v>71</v>
      </c>
      <c r="B92" s="125"/>
      <c r="C92" s="125"/>
      <c r="D92" s="126"/>
      <c r="E92" s="20"/>
      <c r="F92" s="72" t="s">
        <v>71</v>
      </c>
      <c r="G92" s="125"/>
      <c r="H92" s="125"/>
      <c r="I92" s="126"/>
      <c r="K92" s="14" t="s">
        <v>71</v>
      </c>
      <c r="L92" s="125"/>
      <c r="M92" s="125"/>
      <c r="N92" s="126"/>
    </row>
  </sheetData>
  <mergeCells count="1">
    <mergeCell ref="K1:L1"/>
  </mergeCells>
  <pageMargins left="0.7" right="0.7" top="0.75" bottom="0.75" header="0.3" footer="0.3"/>
  <pageSetup paperSize="9" orientation="portrait" horizontalDpi="1200" verticalDpi="120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tabColor theme="3"/>
    <pageSetUpPr fitToPage="1"/>
  </sheetPr>
  <dimension ref="A1:T92"/>
  <sheetViews>
    <sheetView tabSelected="1" zoomScale="90" zoomScaleNormal="90" zoomScaleSheetLayoutView="85" workbookViewId="0">
      <selection activeCell="A2" sqref="A2"/>
    </sheetView>
  </sheetViews>
  <sheetFormatPr baseColWidth="10" defaultColWidth="9.140625" defaultRowHeight="12.75" x14ac:dyDescent="0.2"/>
  <cols>
    <col min="1" max="1" width="22.140625" style="24" bestFit="1" customWidth="1"/>
    <col min="2" max="2" width="12.42578125" style="24" bestFit="1" customWidth="1"/>
    <col min="3" max="3" width="15" style="24" bestFit="1" customWidth="1"/>
    <col min="4" max="4" width="10.5703125" style="24" customWidth="1"/>
    <col min="5" max="5" width="9.140625" style="2"/>
    <col min="6" max="6" width="22.140625" style="43" bestFit="1" customWidth="1"/>
    <col min="7" max="7" width="12.42578125" style="43" bestFit="1" customWidth="1"/>
    <col min="8" max="8" width="14.42578125" style="43" bestFit="1" customWidth="1"/>
    <col min="9" max="9" width="10.7109375" style="43" customWidth="1"/>
    <col min="10" max="10" width="9.140625" style="2"/>
    <col min="11" max="11" width="22.140625" style="2" bestFit="1" customWidth="1"/>
    <col min="12" max="12" width="12.140625" style="2" bestFit="1" customWidth="1"/>
    <col min="13" max="13" width="12" style="2" customWidth="1"/>
    <col min="14" max="14" width="9.42578125" style="2" customWidth="1"/>
    <col min="15" max="18" width="9.140625" style="2"/>
    <col min="19" max="19" width="10.7109375" style="2" bestFit="1" customWidth="1"/>
    <col min="20" max="246" width="9.140625" style="2"/>
    <col min="247" max="247" width="22.7109375" style="2" bestFit="1" customWidth="1"/>
    <col min="248" max="248" width="12.140625" style="2" customWidth="1"/>
    <col min="249" max="249" width="16.7109375" style="2" customWidth="1"/>
    <col min="250" max="250" width="13.28515625" style="2" bestFit="1" customWidth="1"/>
    <col min="251" max="502" width="9.140625" style="2"/>
    <col min="503" max="503" width="22.7109375" style="2" bestFit="1" customWidth="1"/>
    <col min="504" max="504" width="12.140625" style="2" customWidth="1"/>
    <col min="505" max="505" width="16.7109375" style="2" customWidth="1"/>
    <col min="506" max="506" width="13.28515625" style="2" bestFit="1" customWidth="1"/>
    <col min="507" max="758" width="9.140625" style="2"/>
    <col min="759" max="759" width="22.7109375" style="2" bestFit="1" customWidth="1"/>
    <col min="760" max="760" width="12.140625" style="2" customWidth="1"/>
    <col min="761" max="761" width="16.7109375" style="2" customWidth="1"/>
    <col min="762" max="762" width="13.28515625" style="2" bestFit="1" customWidth="1"/>
    <col min="763" max="1014" width="9.140625" style="2"/>
    <col min="1015" max="1015" width="22.7109375" style="2" bestFit="1" customWidth="1"/>
    <col min="1016" max="1016" width="12.140625" style="2" customWidth="1"/>
    <col min="1017" max="1017" width="16.7109375" style="2" customWidth="1"/>
    <col min="1018" max="1018" width="13.28515625" style="2" bestFit="1" customWidth="1"/>
    <col min="1019" max="1270" width="9.140625" style="2"/>
    <col min="1271" max="1271" width="22.7109375" style="2" bestFit="1" customWidth="1"/>
    <col min="1272" max="1272" width="12.140625" style="2" customWidth="1"/>
    <col min="1273" max="1273" width="16.7109375" style="2" customWidth="1"/>
    <col min="1274" max="1274" width="13.28515625" style="2" bestFit="1" customWidth="1"/>
    <col min="1275" max="1526" width="9.140625" style="2"/>
    <col min="1527" max="1527" width="22.7109375" style="2" bestFit="1" customWidth="1"/>
    <col min="1528" max="1528" width="12.140625" style="2" customWidth="1"/>
    <col min="1529" max="1529" width="16.7109375" style="2" customWidth="1"/>
    <col min="1530" max="1530" width="13.28515625" style="2" bestFit="1" customWidth="1"/>
    <col min="1531" max="1782" width="9.140625" style="2"/>
    <col min="1783" max="1783" width="22.7109375" style="2" bestFit="1" customWidth="1"/>
    <col min="1784" max="1784" width="12.140625" style="2" customWidth="1"/>
    <col min="1785" max="1785" width="16.7109375" style="2" customWidth="1"/>
    <col min="1786" max="1786" width="13.28515625" style="2" bestFit="1" customWidth="1"/>
    <col min="1787" max="2038" width="9.140625" style="2"/>
    <col min="2039" max="2039" width="22.7109375" style="2" bestFit="1" customWidth="1"/>
    <col min="2040" max="2040" width="12.140625" style="2" customWidth="1"/>
    <col min="2041" max="2041" width="16.7109375" style="2" customWidth="1"/>
    <col min="2042" max="2042" width="13.28515625" style="2" bestFit="1" customWidth="1"/>
    <col min="2043" max="2294" width="9.140625" style="2"/>
    <col min="2295" max="2295" width="22.7109375" style="2" bestFit="1" customWidth="1"/>
    <col min="2296" max="2296" width="12.140625" style="2" customWidth="1"/>
    <col min="2297" max="2297" width="16.7109375" style="2" customWidth="1"/>
    <col min="2298" max="2298" width="13.28515625" style="2" bestFit="1" customWidth="1"/>
    <col min="2299" max="2550" width="9.140625" style="2"/>
    <col min="2551" max="2551" width="22.7109375" style="2" bestFit="1" customWidth="1"/>
    <col min="2552" max="2552" width="12.140625" style="2" customWidth="1"/>
    <col min="2553" max="2553" width="16.7109375" style="2" customWidth="1"/>
    <col min="2554" max="2554" width="13.28515625" style="2" bestFit="1" customWidth="1"/>
    <col min="2555" max="2806" width="9.140625" style="2"/>
    <col min="2807" max="2807" width="22.7109375" style="2" bestFit="1" customWidth="1"/>
    <col min="2808" max="2808" width="12.140625" style="2" customWidth="1"/>
    <col min="2809" max="2809" width="16.7109375" style="2" customWidth="1"/>
    <col min="2810" max="2810" width="13.28515625" style="2" bestFit="1" customWidth="1"/>
    <col min="2811" max="3062" width="9.140625" style="2"/>
    <col min="3063" max="3063" width="22.7109375" style="2" bestFit="1" customWidth="1"/>
    <col min="3064" max="3064" width="12.140625" style="2" customWidth="1"/>
    <col min="3065" max="3065" width="16.7109375" style="2" customWidth="1"/>
    <col min="3066" max="3066" width="13.28515625" style="2" bestFit="1" customWidth="1"/>
    <col min="3067" max="3318" width="9.140625" style="2"/>
    <col min="3319" max="3319" width="22.7109375" style="2" bestFit="1" customWidth="1"/>
    <col min="3320" max="3320" width="12.140625" style="2" customWidth="1"/>
    <col min="3321" max="3321" width="16.7109375" style="2" customWidth="1"/>
    <col min="3322" max="3322" width="13.28515625" style="2" bestFit="1" customWidth="1"/>
    <col min="3323" max="3574" width="9.140625" style="2"/>
    <col min="3575" max="3575" width="22.7109375" style="2" bestFit="1" customWidth="1"/>
    <col min="3576" max="3576" width="12.140625" style="2" customWidth="1"/>
    <col min="3577" max="3577" width="16.7109375" style="2" customWidth="1"/>
    <col min="3578" max="3578" width="13.28515625" style="2" bestFit="1" customWidth="1"/>
    <col min="3579" max="3830" width="9.140625" style="2"/>
    <col min="3831" max="3831" width="22.7109375" style="2" bestFit="1" customWidth="1"/>
    <col min="3832" max="3832" width="12.140625" style="2" customWidth="1"/>
    <col min="3833" max="3833" width="16.7109375" style="2" customWidth="1"/>
    <col min="3834" max="3834" width="13.28515625" style="2" bestFit="1" customWidth="1"/>
    <col min="3835" max="4086" width="9.140625" style="2"/>
    <col min="4087" max="4087" width="22.7109375" style="2" bestFit="1" customWidth="1"/>
    <col min="4088" max="4088" width="12.140625" style="2" customWidth="1"/>
    <col min="4089" max="4089" width="16.7109375" style="2" customWidth="1"/>
    <col min="4090" max="4090" width="13.28515625" style="2" bestFit="1" customWidth="1"/>
    <col min="4091" max="4342" width="9.140625" style="2"/>
    <col min="4343" max="4343" width="22.7109375" style="2" bestFit="1" customWidth="1"/>
    <col min="4344" max="4344" width="12.140625" style="2" customWidth="1"/>
    <col min="4345" max="4345" width="16.7109375" style="2" customWidth="1"/>
    <col min="4346" max="4346" width="13.28515625" style="2" bestFit="1" customWidth="1"/>
    <col min="4347" max="4598" width="9.140625" style="2"/>
    <col min="4599" max="4599" width="22.7109375" style="2" bestFit="1" customWidth="1"/>
    <col min="4600" max="4600" width="12.140625" style="2" customWidth="1"/>
    <col min="4601" max="4601" width="16.7109375" style="2" customWidth="1"/>
    <col min="4602" max="4602" width="13.28515625" style="2" bestFit="1" customWidth="1"/>
    <col min="4603" max="4854" width="9.140625" style="2"/>
    <col min="4855" max="4855" width="22.7109375" style="2" bestFit="1" customWidth="1"/>
    <col min="4856" max="4856" width="12.140625" style="2" customWidth="1"/>
    <col min="4857" max="4857" width="16.7109375" style="2" customWidth="1"/>
    <col min="4858" max="4858" width="13.28515625" style="2" bestFit="1" customWidth="1"/>
    <col min="4859" max="5110" width="9.140625" style="2"/>
    <col min="5111" max="5111" width="22.7109375" style="2" bestFit="1" customWidth="1"/>
    <col min="5112" max="5112" width="12.140625" style="2" customWidth="1"/>
    <col min="5113" max="5113" width="16.7109375" style="2" customWidth="1"/>
    <col min="5114" max="5114" width="13.28515625" style="2" bestFit="1" customWidth="1"/>
    <col min="5115" max="5366" width="9.140625" style="2"/>
    <col min="5367" max="5367" width="22.7109375" style="2" bestFit="1" customWidth="1"/>
    <col min="5368" max="5368" width="12.140625" style="2" customWidth="1"/>
    <col min="5369" max="5369" width="16.7109375" style="2" customWidth="1"/>
    <col min="5370" max="5370" width="13.28515625" style="2" bestFit="1" customWidth="1"/>
    <col min="5371" max="5622" width="9.140625" style="2"/>
    <col min="5623" max="5623" width="22.7109375" style="2" bestFit="1" customWidth="1"/>
    <col min="5624" max="5624" width="12.140625" style="2" customWidth="1"/>
    <col min="5625" max="5625" width="16.7109375" style="2" customWidth="1"/>
    <col min="5626" max="5626" width="13.28515625" style="2" bestFit="1" customWidth="1"/>
    <col min="5627" max="5878" width="9.140625" style="2"/>
    <col min="5879" max="5879" width="22.7109375" style="2" bestFit="1" customWidth="1"/>
    <col min="5880" max="5880" width="12.140625" style="2" customWidth="1"/>
    <col min="5881" max="5881" width="16.7109375" style="2" customWidth="1"/>
    <col min="5882" max="5882" width="13.28515625" style="2" bestFit="1" customWidth="1"/>
    <col min="5883" max="6134" width="9.140625" style="2"/>
    <col min="6135" max="6135" width="22.7109375" style="2" bestFit="1" customWidth="1"/>
    <col min="6136" max="6136" width="12.140625" style="2" customWidth="1"/>
    <col min="6137" max="6137" width="16.7109375" style="2" customWidth="1"/>
    <col min="6138" max="6138" width="13.28515625" style="2" bestFit="1" customWidth="1"/>
    <col min="6139" max="6390" width="9.140625" style="2"/>
    <col min="6391" max="6391" width="22.7109375" style="2" bestFit="1" customWidth="1"/>
    <col min="6392" max="6392" width="12.140625" style="2" customWidth="1"/>
    <col min="6393" max="6393" width="16.7109375" style="2" customWidth="1"/>
    <col min="6394" max="6394" width="13.28515625" style="2" bestFit="1" customWidth="1"/>
    <col min="6395" max="6646" width="9.140625" style="2"/>
    <col min="6647" max="6647" width="22.7109375" style="2" bestFit="1" customWidth="1"/>
    <col min="6648" max="6648" width="12.140625" style="2" customWidth="1"/>
    <col min="6649" max="6649" width="16.7109375" style="2" customWidth="1"/>
    <col min="6650" max="6650" width="13.28515625" style="2" bestFit="1" customWidth="1"/>
    <col min="6651" max="6902" width="9.140625" style="2"/>
    <col min="6903" max="6903" width="22.7109375" style="2" bestFit="1" customWidth="1"/>
    <col min="6904" max="6904" width="12.140625" style="2" customWidth="1"/>
    <col min="6905" max="6905" width="16.7109375" style="2" customWidth="1"/>
    <col min="6906" max="6906" width="13.28515625" style="2" bestFit="1" customWidth="1"/>
    <col min="6907" max="7158" width="9.140625" style="2"/>
    <col min="7159" max="7159" width="22.7109375" style="2" bestFit="1" customWidth="1"/>
    <col min="7160" max="7160" width="12.140625" style="2" customWidth="1"/>
    <col min="7161" max="7161" width="16.7109375" style="2" customWidth="1"/>
    <col min="7162" max="7162" width="13.28515625" style="2" bestFit="1" customWidth="1"/>
    <col min="7163" max="7414" width="9.140625" style="2"/>
    <col min="7415" max="7415" width="22.7109375" style="2" bestFit="1" customWidth="1"/>
    <col min="7416" max="7416" width="12.140625" style="2" customWidth="1"/>
    <col min="7417" max="7417" width="16.7109375" style="2" customWidth="1"/>
    <col min="7418" max="7418" width="13.28515625" style="2" bestFit="1" customWidth="1"/>
    <col min="7419" max="7670" width="9.140625" style="2"/>
    <col min="7671" max="7671" width="22.7109375" style="2" bestFit="1" customWidth="1"/>
    <col min="7672" max="7672" width="12.140625" style="2" customWidth="1"/>
    <col min="7673" max="7673" width="16.7109375" style="2" customWidth="1"/>
    <col min="7674" max="7674" width="13.28515625" style="2" bestFit="1" customWidth="1"/>
    <col min="7675" max="7926" width="9.140625" style="2"/>
    <col min="7927" max="7927" width="22.7109375" style="2" bestFit="1" customWidth="1"/>
    <col min="7928" max="7928" width="12.140625" style="2" customWidth="1"/>
    <col min="7929" max="7929" width="16.7109375" style="2" customWidth="1"/>
    <col min="7930" max="7930" width="13.28515625" style="2" bestFit="1" customWidth="1"/>
    <col min="7931" max="8182" width="9.140625" style="2"/>
    <col min="8183" max="8183" width="22.7109375" style="2" bestFit="1" customWidth="1"/>
    <col min="8184" max="8184" width="12.140625" style="2" customWidth="1"/>
    <col min="8185" max="8185" width="16.7109375" style="2" customWidth="1"/>
    <col min="8186" max="8186" width="13.28515625" style="2" bestFit="1" customWidth="1"/>
    <col min="8187" max="8438" width="9.140625" style="2"/>
    <col min="8439" max="8439" width="22.7109375" style="2" bestFit="1" customWidth="1"/>
    <col min="8440" max="8440" width="12.140625" style="2" customWidth="1"/>
    <col min="8441" max="8441" width="16.7109375" style="2" customWidth="1"/>
    <col min="8442" max="8442" width="13.28515625" style="2" bestFit="1" customWidth="1"/>
    <col min="8443" max="8694" width="9.140625" style="2"/>
    <col min="8695" max="8695" width="22.7109375" style="2" bestFit="1" customWidth="1"/>
    <col min="8696" max="8696" width="12.140625" style="2" customWidth="1"/>
    <col min="8697" max="8697" width="16.7109375" style="2" customWidth="1"/>
    <col min="8698" max="8698" width="13.28515625" style="2" bestFit="1" customWidth="1"/>
    <col min="8699" max="8950" width="9.140625" style="2"/>
    <col min="8951" max="8951" width="22.7109375" style="2" bestFit="1" customWidth="1"/>
    <col min="8952" max="8952" width="12.140625" style="2" customWidth="1"/>
    <col min="8953" max="8953" width="16.7109375" style="2" customWidth="1"/>
    <col min="8954" max="8954" width="13.28515625" style="2" bestFit="1" customWidth="1"/>
    <col min="8955" max="9206" width="9.140625" style="2"/>
    <col min="9207" max="9207" width="22.7109375" style="2" bestFit="1" customWidth="1"/>
    <col min="9208" max="9208" width="12.140625" style="2" customWidth="1"/>
    <col min="9209" max="9209" width="16.7109375" style="2" customWidth="1"/>
    <col min="9210" max="9210" width="13.28515625" style="2" bestFit="1" customWidth="1"/>
    <col min="9211" max="9462" width="9.140625" style="2"/>
    <col min="9463" max="9463" width="22.7109375" style="2" bestFit="1" customWidth="1"/>
    <col min="9464" max="9464" width="12.140625" style="2" customWidth="1"/>
    <col min="9465" max="9465" width="16.7109375" style="2" customWidth="1"/>
    <col min="9466" max="9466" width="13.28515625" style="2" bestFit="1" customWidth="1"/>
    <col min="9467" max="9718" width="9.140625" style="2"/>
    <col min="9719" max="9719" width="22.7109375" style="2" bestFit="1" customWidth="1"/>
    <col min="9720" max="9720" width="12.140625" style="2" customWidth="1"/>
    <col min="9721" max="9721" width="16.7109375" style="2" customWidth="1"/>
    <col min="9722" max="9722" width="13.28515625" style="2" bestFit="1" customWidth="1"/>
    <col min="9723" max="9974" width="9.140625" style="2"/>
    <col min="9975" max="9975" width="22.7109375" style="2" bestFit="1" customWidth="1"/>
    <col min="9976" max="9976" width="12.140625" style="2" customWidth="1"/>
    <col min="9977" max="9977" width="16.7109375" style="2" customWidth="1"/>
    <col min="9978" max="9978" width="13.28515625" style="2" bestFit="1" customWidth="1"/>
    <col min="9979" max="10230" width="9.140625" style="2"/>
    <col min="10231" max="10231" width="22.7109375" style="2" bestFit="1" customWidth="1"/>
    <col min="10232" max="10232" width="12.140625" style="2" customWidth="1"/>
    <col min="10233" max="10233" width="16.7109375" style="2" customWidth="1"/>
    <col min="10234" max="10234" width="13.28515625" style="2" bestFit="1" customWidth="1"/>
    <col min="10235" max="10486" width="9.140625" style="2"/>
    <col min="10487" max="10487" width="22.7109375" style="2" bestFit="1" customWidth="1"/>
    <col min="10488" max="10488" width="12.140625" style="2" customWidth="1"/>
    <col min="10489" max="10489" width="16.7109375" style="2" customWidth="1"/>
    <col min="10490" max="10490" width="13.28515625" style="2" bestFit="1" customWidth="1"/>
    <col min="10491" max="10742" width="9.140625" style="2"/>
    <col min="10743" max="10743" width="22.7109375" style="2" bestFit="1" customWidth="1"/>
    <col min="10744" max="10744" width="12.140625" style="2" customWidth="1"/>
    <col min="10745" max="10745" width="16.7109375" style="2" customWidth="1"/>
    <col min="10746" max="10746" width="13.28515625" style="2" bestFit="1" customWidth="1"/>
    <col min="10747" max="10998" width="9.140625" style="2"/>
    <col min="10999" max="10999" width="22.7109375" style="2" bestFit="1" customWidth="1"/>
    <col min="11000" max="11000" width="12.140625" style="2" customWidth="1"/>
    <col min="11001" max="11001" width="16.7109375" style="2" customWidth="1"/>
    <col min="11002" max="11002" width="13.28515625" style="2" bestFit="1" customWidth="1"/>
    <col min="11003" max="11254" width="9.140625" style="2"/>
    <col min="11255" max="11255" width="22.7109375" style="2" bestFit="1" customWidth="1"/>
    <col min="11256" max="11256" width="12.140625" style="2" customWidth="1"/>
    <col min="11257" max="11257" width="16.7109375" style="2" customWidth="1"/>
    <col min="11258" max="11258" width="13.28515625" style="2" bestFit="1" customWidth="1"/>
    <col min="11259" max="11510" width="9.140625" style="2"/>
    <col min="11511" max="11511" width="22.7109375" style="2" bestFit="1" customWidth="1"/>
    <col min="11512" max="11512" width="12.140625" style="2" customWidth="1"/>
    <col min="11513" max="11513" width="16.7109375" style="2" customWidth="1"/>
    <col min="11514" max="11514" width="13.28515625" style="2" bestFit="1" customWidth="1"/>
    <col min="11515" max="11766" width="9.140625" style="2"/>
    <col min="11767" max="11767" width="22.7109375" style="2" bestFit="1" customWidth="1"/>
    <col min="11768" max="11768" width="12.140625" style="2" customWidth="1"/>
    <col min="11769" max="11769" width="16.7109375" style="2" customWidth="1"/>
    <col min="11770" max="11770" width="13.28515625" style="2" bestFit="1" customWidth="1"/>
    <col min="11771" max="12022" width="9.140625" style="2"/>
    <col min="12023" max="12023" width="22.7109375" style="2" bestFit="1" customWidth="1"/>
    <col min="12024" max="12024" width="12.140625" style="2" customWidth="1"/>
    <col min="12025" max="12025" width="16.7109375" style="2" customWidth="1"/>
    <col min="12026" max="12026" width="13.28515625" style="2" bestFit="1" customWidth="1"/>
    <col min="12027" max="12278" width="9.140625" style="2"/>
    <col min="12279" max="12279" width="22.7109375" style="2" bestFit="1" customWidth="1"/>
    <col min="12280" max="12280" width="12.140625" style="2" customWidth="1"/>
    <col min="12281" max="12281" width="16.7109375" style="2" customWidth="1"/>
    <col min="12282" max="12282" width="13.28515625" style="2" bestFit="1" customWidth="1"/>
    <col min="12283" max="12534" width="9.140625" style="2"/>
    <col min="12535" max="12535" width="22.7109375" style="2" bestFit="1" customWidth="1"/>
    <col min="12536" max="12536" width="12.140625" style="2" customWidth="1"/>
    <col min="12537" max="12537" width="16.7109375" style="2" customWidth="1"/>
    <col min="12538" max="12538" width="13.28515625" style="2" bestFit="1" customWidth="1"/>
    <col min="12539" max="12790" width="9.140625" style="2"/>
    <col min="12791" max="12791" width="22.7109375" style="2" bestFit="1" customWidth="1"/>
    <col min="12792" max="12792" width="12.140625" style="2" customWidth="1"/>
    <col min="12793" max="12793" width="16.7109375" style="2" customWidth="1"/>
    <col min="12794" max="12794" width="13.28515625" style="2" bestFit="1" customWidth="1"/>
    <col min="12795" max="13046" width="9.140625" style="2"/>
    <col min="13047" max="13047" width="22.7109375" style="2" bestFit="1" customWidth="1"/>
    <col min="13048" max="13048" width="12.140625" style="2" customWidth="1"/>
    <col min="13049" max="13049" width="16.7109375" style="2" customWidth="1"/>
    <col min="13050" max="13050" width="13.28515625" style="2" bestFit="1" customWidth="1"/>
    <col min="13051" max="13302" width="9.140625" style="2"/>
    <col min="13303" max="13303" width="22.7109375" style="2" bestFit="1" customWidth="1"/>
    <col min="13304" max="13304" width="12.140625" style="2" customWidth="1"/>
    <col min="13305" max="13305" width="16.7109375" style="2" customWidth="1"/>
    <col min="13306" max="13306" width="13.28515625" style="2" bestFit="1" customWidth="1"/>
    <col min="13307" max="13558" width="9.140625" style="2"/>
    <col min="13559" max="13559" width="22.7109375" style="2" bestFit="1" customWidth="1"/>
    <col min="13560" max="13560" width="12.140625" style="2" customWidth="1"/>
    <col min="13561" max="13561" width="16.7109375" style="2" customWidth="1"/>
    <col min="13562" max="13562" width="13.28515625" style="2" bestFit="1" customWidth="1"/>
    <col min="13563" max="13814" width="9.140625" style="2"/>
    <col min="13815" max="13815" width="22.7109375" style="2" bestFit="1" customWidth="1"/>
    <col min="13816" max="13816" width="12.140625" style="2" customWidth="1"/>
    <col min="13817" max="13817" width="16.7109375" style="2" customWidth="1"/>
    <col min="13818" max="13818" width="13.28515625" style="2" bestFit="1" customWidth="1"/>
    <col min="13819" max="14070" width="9.140625" style="2"/>
    <col min="14071" max="14071" width="22.7109375" style="2" bestFit="1" customWidth="1"/>
    <col min="14072" max="14072" width="12.140625" style="2" customWidth="1"/>
    <col min="14073" max="14073" width="16.7109375" style="2" customWidth="1"/>
    <col min="14074" max="14074" width="13.28515625" style="2" bestFit="1" customWidth="1"/>
    <col min="14075" max="14326" width="9.140625" style="2"/>
    <col min="14327" max="14327" width="22.7109375" style="2" bestFit="1" customWidth="1"/>
    <col min="14328" max="14328" width="12.140625" style="2" customWidth="1"/>
    <col min="14329" max="14329" width="16.7109375" style="2" customWidth="1"/>
    <col min="14330" max="14330" width="13.28515625" style="2" bestFit="1" customWidth="1"/>
    <col min="14331" max="14582" width="9.140625" style="2"/>
    <col min="14583" max="14583" width="22.7109375" style="2" bestFit="1" customWidth="1"/>
    <col min="14584" max="14584" width="12.140625" style="2" customWidth="1"/>
    <col min="14585" max="14585" width="16.7109375" style="2" customWidth="1"/>
    <col min="14586" max="14586" width="13.28515625" style="2" bestFit="1" customWidth="1"/>
    <col min="14587" max="14838" width="9.140625" style="2"/>
    <col min="14839" max="14839" width="22.7109375" style="2" bestFit="1" customWidth="1"/>
    <col min="14840" max="14840" width="12.140625" style="2" customWidth="1"/>
    <col min="14841" max="14841" width="16.7109375" style="2" customWidth="1"/>
    <col min="14842" max="14842" width="13.28515625" style="2" bestFit="1" customWidth="1"/>
    <col min="14843" max="15094" width="9.140625" style="2"/>
    <col min="15095" max="15095" width="22.7109375" style="2" bestFit="1" customWidth="1"/>
    <col min="15096" max="15096" width="12.140625" style="2" customWidth="1"/>
    <col min="15097" max="15097" width="16.7109375" style="2" customWidth="1"/>
    <col min="15098" max="15098" width="13.28515625" style="2" bestFit="1" customWidth="1"/>
    <col min="15099" max="15350" width="9.140625" style="2"/>
    <col min="15351" max="15351" width="22.7109375" style="2" bestFit="1" customWidth="1"/>
    <col min="15352" max="15352" width="12.140625" style="2" customWidth="1"/>
    <col min="15353" max="15353" width="16.7109375" style="2" customWidth="1"/>
    <col min="15354" max="15354" width="13.28515625" style="2" bestFit="1" customWidth="1"/>
    <col min="15355" max="15606" width="9.140625" style="2"/>
    <col min="15607" max="15607" width="22.7109375" style="2" bestFit="1" customWidth="1"/>
    <col min="15608" max="15608" width="12.140625" style="2" customWidth="1"/>
    <col min="15609" max="15609" width="16.7109375" style="2" customWidth="1"/>
    <col min="15610" max="15610" width="13.28515625" style="2" bestFit="1" customWidth="1"/>
    <col min="15611" max="15862" width="9.140625" style="2"/>
    <col min="15863" max="15863" width="22.7109375" style="2" bestFit="1" customWidth="1"/>
    <col min="15864" max="15864" width="12.140625" style="2" customWidth="1"/>
    <col min="15865" max="15865" width="16.7109375" style="2" customWidth="1"/>
    <col min="15866" max="15866" width="13.28515625" style="2" bestFit="1" customWidth="1"/>
    <col min="15867" max="16118" width="9.140625" style="2"/>
    <col min="16119" max="16119" width="22.7109375" style="2" bestFit="1" customWidth="1"/>
    <col min="16120" max="16120" width="12.140625" style="2" customWidth="1"/>
    <col min="16121" max="16121" width="16.7109375" style="2" customWidth="1"/>
    <col min="16122" max="16122" width="13.28515625" style="2" bestFit="1" customWidth="1"/>
    <col min="16123" max="16384" width="9.140625" style="2"/>
  </cols>
  <sheetData>
    <row r="1" spans="1:18" x14ac:dyDescent="0.2">
      <c r="A1" s="22" t="s">
        <v>73</v>
      </c>
      <c r="B1" s="23" t="s">
        <v>75</v>
      </c>
      <c r="C1" s="25"/>
      <c r="D1" s="25"/>
      <c r="F1" s="41" t="s">
        <v>73</v>
      </c>
      <c r="G1" s="42" t="s">
        <v>75</v>
      </c>
      <c r="K1" s="169" t="s">
        <v>76</v>
      </c>
      <c r="L1" s="169"/>
      <c r="M1" s="44" t="s">
        <v>74</v>
      </c>
      <c r="N1" s="1"/>
    </row>
    <row r="2" spans="1:18" x14ac:dyDescent="0.2">
      <c r="A2" s="25" t="s">
        <v>94</v>
      </c>
      <c r="B2" s="26">
        <f>'Diciembre 2021'!B2</f>
        <v>2021</v>
      </c>
      <c r="C2" s="25"/>
      <c r="D2" s="25"/>
      <c r="F2" s="44" t="str">
        <f>A2</f>
        <v>MES: AÑO</v>
      </c>
      <c r="G2" s="45">
        <f>'Diciembre 2021'!G2</f>
        <v>2020</v>
      </c>
      <c r="K2" s="1" t="str">
        <f>A2</f>
        <v>MES: AÑO</v>
      </c>
      <c r="L2" s="3"/>
      <c r="M2" s="1" t="str">
        <f>'Diciembre 2021'!M2</f>
        <v>2021/2020</v>
      </c>
      <c r="N2" s="1"/>
    </row>
    <row r="3" spans="1:18" ht="15.75" thickBot="1" x14ac:dyDescent="0.35">
      <c r="A3" s="81"/>
      <c r="K3" s="17"/>
    </row>
    <row r="4" spans="1:18" ht="13.5" thickBot="1" x14ac:dyDescent="0.25">
      <c r="A4" s="27"/>
      <c r="B4" s="95" t="s">
        <v>72</v>
      </c>
      <c r="C4" s="82" t="s">
        <v>0</v>
      </c>
      <c r="D4" s="83" t="s">
        <v>3</v>
      </c>
      <c r="F4" s="46"/>
      <c r="G4" s="96" t="s">
        <v>72</v>
      </c>
      <c r="H4" s="47" t="s">
        <v>0</v>
      </c>
      <c r="I4" s="48" t="s">
        <v>3</v>
      </c>
      <c r="K4" s="4"/>
      <c r="L4" s="97" t="s">
        <v>2</v>
      </c>
      <c r="M4" s="18" t="s">
        <v>0</v>
      </c>
      <c r="N4" s="19" t="s">
        <v>3</v>
      </c>
    </row>
    <row r="5" spans="1:18" ht="13.5" thickBot="1" x14ac:dyDescent="0.25">
      <c r="A5" s="27"/>
      <c r="B5" s="123"/>
      <c r="C5" s="123"/>
      <c r="D5" s="123"/>
      <c r="F5" s="46"/>
      <c r="G5" s="123"/>
      <c r="H5" s="123"/>
      <c r="I5" s="123"/>
      <c r="K5" s="4"/>
      <c r="L5" s="5"/>
      <c r="M5" s="5"/>
      <c r="N5" s="4"/>
    </row>
    <row r="6" spans="1:18" ht="13.5" thickBot="1" x14ac:dyDescent="0.25">
      <c r="A6" s="84" t="s">
        <v>1</v>
      </c>
      <c r="B6" s="85">
        <v>2913443</v>
      </c>
      <c r="C6" s="85">
        <v>2942271352.382093</v>
      </c>
      <c r="D6" s="85">
        <v>1960790</v>
      </c>
      <c r="E6" s="20"/>
      <c r="F6" s="50" t="s">
        <v>1</v>
      </c>
      <c r="G6" s="51">
        <v>2444575</v>
      </c>
      <c r="H6" s="51">
        <v>2454638871.6507249</v>
      </c>
      <c r="I6" s="51">
        <v>1643599</v>
      </c>
      <c r="K6" s="98" t="s">
        <v>1</v>
      </c>
      <c r="L6" s="99">
        <v>0.19179939253244438</v>
      </c>
      <c r="M6" s="99">
        <v>0.19865752407132664</v>
      </c>
      <c r="N6" s="99">
        <v>0.19298563700756688</v>
      </c>
      <c r="O6" s="6"/>
      <c r="P6" s="6"/>
      <c r="Q6" s="6"/>
      <c r="R6" s="6"/>
    </row>
    <row r="7" spans="1:18" ht="12" customHeight="1" thickBot="1" x14ac:dyDescent="0.25">
      <c r="B7" s="111"/>
      <c r="C7" s="111"/>
      <c r="D7" s="111"/>
      <c r="E7" s="20"/>
      <c r="F7" s="52"/>
      <c r="G7" s="53"/>
      <c r="H7" s="53"/>
      <c r="I7" s="53"/>
      <c r="L7" s="100"/>
      <c r="M7" s="100"/>
      <c r="N7" s="100"/>
    </row>
    <row r="8" spans="1:18" ht="13.5" thickBot="1" x14ac:dyDescent="0.25">
      <c r="A8" s="86" t="s">
        <v>4</v>
      </c>
      <c r="B8" s="87">
        <v>334621</v>
      </c>
      <c r="C8" s="87">
        <v>288716871.30486298</v>
      </c>
      <c r="D8" s="87">
        <v>230899</v>
      </c>
      <c r="E8" s="20"/>
      <c r="F8" s="54" t="s">
        <v>4</v>
      </c>
      <c r="G8" s="51">
        <v>275718</v>
      </c>
      <c r="H8" s="51">
        <v>223794538.41437113</v>
      </c>
      <c r="I8" s="55">
        <v>197934</v>
      </c>
      <c r="K8" s="101" t="s">
        <v>4</v>
      </c>
      <c r="L8" s="99">
        <v>0.21363494585047049</v>
      </c>
      <c r="M8" s="99">
        <v>0.29009793246287208</v>
      </c>
      <c r="N8" s="99">
        <v>0.16654541412794166</v>
      </c>
      <c r="O8" s="6"/>
      <c r="P8" s="6"/>
      <c r="Q8" s="6"/>
      <c r="R8" s="6"/>
    </row>
    <row r="9" spans="1:18" ht="13.5" thickBot="1" x14ac:dyDescent="0.25">
      <c r="A9" s="29" t="s">
        <v>5</v>
      </c>
      <c r="B9" s="30">
        <v>22355</v>
      </c>
      <c r="C9" s="30">
        <v>20088730.548108116</v>
      </c>
      <c r="D9" s="31">
        <v>11454</v>
      </c>
      <c r="E9" s="21"/>
      <c r="F9" s="56" t="s">
        <v>5</v>
      </c>
      <c r="G9" s="57">
        <v>18068</v>
      </c>
      <c r="H9" s="57">
        <v>17393737.139164958</v>
      </c>
      <c r="I9" s="58">
        <v>9527</v>
      </c>
      <c r="K9" s="7" t="s">
        <v>5</v>
      </c>
      <c r="L9" s="102">
        <v>0.23727031215408467</v>
      </c>
      <c r="M9" s="102">
        <v>0.15494044709201238</v>
      </c>
      <c r="N9" s="102">
        <v>0.202267240474441</v>
      </c>
    </row>
    <row r="10" spans="1:18" ht="13.5" thickBot="1" x14ac:dyDescent="0.25">
      <c r="A10" s="32" t="s">
        <v>6</v>
      </c>
      <c r="B10" s="30">
        <v>80959</v>
      </c>
      <c r="C10" s="30">
        <v>46954235.078743294</v>
      </c>
      <c r="D10" s="31">
        <v>69812</v>
      </c>
      <c r="E10" s="20"/>
      <c r="F10" s="59" t="s">
        <v>6</v>
      </c>
      <c r="G10" s="79">
        <v>77719</v>
      </c>
      <c r="H10" s="79">
        <v>42224974.171035752</v>
      </c>
      <c r="I10" s="80">
        <v>69264</v>
      </c>
      <c r="K10" s="8" t="s">
        <v>6</v>
      </c>
      <c r="L10" s="113">
        <v>4.1688647563658865E-2</v>
      </c>
      <c r="M10" s="113">
        <v>0.112001510967213</v>
      </c>
      <c r="N10" s="115">
        <v>7.9117579117580217E-3</v>
      </c>
    </row>
    <row r="11" spans="1:18" ht="13.5" thickBot="1" x14ac:dyDescent="0.25">
      <c r="A11" s="32" t="s">
        <v>7</v>
      </c>
      <c r="B11" s="30">
        <v>17468</v>
      </c>
      <c r="C11" s="30">
        <v>16887664.081298057</v>
      </c>
      <c r="D11" s="31">
        <v>11465</v>
      </c>
      <c r="E11" s="20"/>
      <c r="F11" s="59" t="s">
        <v>7</v>
      </c>
      <c r="G11" s="79">
        <v>15240</v>
      </c>
      <c r="H11" s="79">
        <v>15384520.522886107</v>
      </c>
      <c r="I11" s="80">
        <v>9631</v>
      </c>
      <c r="K11" s="8" t="s">
        <v>7</v>
      </c>
      <c r="L11" s="113">
        <v>0.14619422572178475</v>
      </c>
      <c r="M11" s="113">
        <v>9.7704933746610045E-2</v>
      </c>
      <c r="N11" s="115">
        <v>0.19042674696293216</v>
      </c>
    </row>
    <row r="12" spans="1:18" ht="13.5" thickBot="1" x14ac:dyDescent="0.25">
      <c r="A12" s="32" t="s">
        <v>8</v>
      </c>
      <c r="B12" s="30">
        <v>18840</v>
      </c>
      <c r="C12" s="30">
        <v>16332453.280795535</v>
      </c>
      <c r="D12" s="31">
        <v>13163</v>
      </c>
      <c r="E12" s="20"/>
      <c r="F12" s="59" t="s">
        <v>8</v>
      </c>
      <c r="G12" s="79">
        <v>15647</v>
      </c>
      <c r="H12" s="79">
        <v>12445599.968344416</v>
      </c>
      <c r="I12" s="80">
        <v>11348</v>
      </c>
      <c r="K12" s="8" t="s">
        <v>8</v>
      </c>
      <c r="L12" s="113">
        <v>0.20406467693487573</v>
      </c>
      <c r="M12" s="113">
        <v>0.31230742771239584</v>
      </c>
      <c r="N12" s="115">
        <v>0.15994007754670436</v>
      </c>
    </row>
    <row r="13" spans="1:18" ht="13.5" thickBot="1" x14ac:dyDescent="0.25">
      <c r="A13" s="32" t="s">
        <v>9</v>
      </c>
      <c r="B13" s="30">
        <v>24153</v>
      </c>
      <c r="C13" s="30">
        <v>15331074.67799044</v>
      </c>
      <c r="D13" s="31">
        <v>17802</v>
      </c>
      <c r="E13" s="20"/>
      <c r="F13" s="59" t="s">
        <v>9</v>
      </c>
      <c r="G13" s="79">
        <v>24208</v>
      </c>
      <c r="H13" s="79">
        <v>14484693.251099041</v>
      </c>
      <c r="I13" s="80">
        <v>17421</v>
      </c>
      <c r="K13" s="8" t="s">
        <v>9</v>
      </c>
      <c r="L13" s="113">
        <v>-2.271976206212778E-3</v>
      </c>
      <c r="M13" s="113">
        <v>5.8432816782445718E-2</v>
      </c>
      <c r="N13" s="115">
        <v>2.1870156707421984E-2</v>
      </c>
    </row>
    <row r="14" spans="1:18" ht="13.5" thickBot="1" x14ac:dyDescent="0.25">
      <c r="A14" s="32" t="s">
        <v>10</v>
      </c>
      <c r="B14" s="30">
        <v>12467</v>
      </c>
      <c r="C14" s="30">
        <v>14091173.820880927</v>
      </c>
      <c r="D14" s="31">
        <v>6966</v>
      </c>
      <c r="E14" s="20"/>
      <c r="F14" s="59" t="s">
        <v>10</v>
      </c>
      <c r="G14" s="79">
        <v>11286</v>
      </c>
      <c r="H14" s="79">
        <v>13188776.753725788</v>
      </c>
      <c r="I14" s="80">
        <v>7387</v>
      </c>
      <c r="K14" s="8" t="s">
        <v>10</v>
      </c>
      <c r="L14" s="113">
        <v>0.1046429204323942</v>
      </c>
      <c r="M14" s="113">
        <v>6.8421589356284729E-2</v>
      </c>
      <c r="N14" s="115">
        <v>-5.6992012995803476E-2</v>
      </c>
    </row>
    <row r="15" spans="1:18" ht="13.5" thickBot="1" x14ac:dyDescent="0.25">
      <c r="A15" s="32" t="s">
        <v>11</v>
      </c>
      <c r="B15" s="30">
        <v>49700</v>
      </c>
      <c r="C15" s="30">
        <v>35443905.189974681</v>
      </c>
      <c r="D15" s="31">
        <v>38096</v>
      </c>
      <c r="E15" s="20"/>
      <c r="F15" s="59" t="s">
        <v>11</v>
      </c>
      <c r="G15" s="79">
        <v>35548</v>
      </c>
      <c r="H15" s="79">
        <v>26459703.578764435</v>
      </c>
      <c r="I15" s="80">
        <v>24744</v>
      </c>
      <c r="K15" s="8" t="s">
        <v>11</v>
      </c>
      <c r="L15" s="113">
        <v>0.39810959828963655</v>
      </c>
      <c r="M15" s="113">
        <v>0.33954279134179832</v>
      </c>
      <c r="N15" s="115">
        <v>0.53960556094406731</v>
      </c>
    </row>
    <row r="16" spans="1:18" ht="13.5" thickBot="1" x14ac:dyDescent="0.25">
      <c r="A16" s="33" t="s">
        <v>12</v>
      </c>
      <c r="B16" s="34">
        <v>108679</v>
      </c>
      <c r="C16" s="34">
        <v>123587634.62707195</v>
      </c>
      <c r="D16" s="35">
        <v>62141</v>
      </c>
      <c r="E16" s="20"/>
      <c r="F16" s="60" t="s">
        <v>12</v>
      </c>
      <c r="G16" s="109">
        <v>78002</v>
      </c>
      <c r="H16" s="109">
        <v>82212533.029350653</v>
      </c>
      <c r="I16" s="110">
        <v>48612</v>
      </c>
      <c r="K16" s="9" t="s">
        <v>12</v>
      </c>
      <c r="L16" s="116">
        <v>0.39328478756954954</v>
      </c>
      <c r="M16" s="116">
        <v>0.50327000121684606</v>
      </c>
      <c r="N16" s="117">
        <v>0.27830576812309715</v>
      </c>
    </row>
    <row r="17" spans="1:18" ht="13.5" thickBot="1" x14ac:dyDescent="0.25">
      <c r="B17" s="36"/>
      <c r="C17" s="36"/>
      <c r="D17" s="36"/>
      <c r="E17" s="20"/>
      <c r="F17" s="63"/>
      <c r="G17" s="136"/>
      <c r="H17" s="136"/>
      <c r="I17" s="136"/>
      <c r="L17" s="106"/>
      <c r="M17" s="106"/>
      <c r="N17" s="106"/>
    </row>
    <row r="18" spans="1:18" ht="13.5" thickBot="1" x14ac:dyDescent="0.25">
      <c r="A18" s="88" t="s">
        <v>13</v>
      </c>
      <c r="B18" s="89">
        <v>141122</v>
      </c>
      <c r="C18" s="89">
        <v>147019919.81655902</v>
      </c>
      <c r="D18" s="89">
        <v>100214</v>
      </c>
      <c r="E18" s="20"/>
      <c r="F18" s="65" t="s">
        <v>13</v>
      </c>
      <c r="G18" s="66">
        <v>106701</v>
      </c>
      <c r="H18" s="66">
        <v>113132774.39637062</v>
      </c>
      <c r="I18" s="67">
        <v>74715</v>
      </c>
      <c r="K18" s="107" t="s">
        <v>13</v>
      </c>
      <c r="L18" s="108">
        <v>0.32259304036513248</v>
      </c>
      <c r="M18" s="108">
        <v>0.29953429146413235</v>
      </c>
      <c r="N18" s="120">
        <v>0.34128354413437734</v>
      </c>
    </row>
    <row r="19" spans="1:18" ht="13.5" thickBot="1" x14ac:dyDescent="0.25">
      <c r="A19" s="38" t="s">
        <v>14</v>
      </c>
      <c r="B19" s="30">
        <v>8489</v>
      </c>
      <c r="C19" s="30">
        <v>15627603.38145538</v>
      </c>
      <c r="D19" s="31">
        <v>4919</v>
      </c>
      <c r="E19" s="20"/>
      <c r="F19" s="68" t="s">
        <v>14</v>
      </c>
      <c r="G19" s="132">
        <v>7556</v>
      </c>
      <c r="H19" s="132">
        <v>12577679.9295852</v>
      </c>
      <c r="I19" s="133">
        <v>3804</v>
      </c>
      <c r="K19" s="10" t="s">
        <v>14</v>
      </c>
      <c r="L19" s="137">
        <v>0.12347803070407615</v>
      </c>
      <c r="M19" s="137">
        <v>0.24248696651090285</v>
      </c>
      <c r="N19" s="137">
        <v>0.29311251314405884</v>
      </c>
    </row>
    <row r="20" spans="1:18" ht="13.5" thickBot="1" x14ac:dyDescent="0.25">
      <c r="A20" s="39" t="s">
        <v>15</v>
      </c>
      <c r="B20" s="30">
        <v>7185</v>
      </c>
      <c r="C20" s="30">
        <v>6292801.6454034699</v>
      </c>
      <c r="D20" s="31">
        <v>5711</v>
      </c>
      <c r="E20" s="20"/>
      <c r="F20" s="68" t="s">
        <v>15</v>
      </c>
      <c r="G20" s="132">
        <v>6056</v>
      </c>
      <c r="H20" s="132">
        <v>5353356.8904107437</v>
      </c>
      <c r="I20" s="133">
        <v>4651</v>
      </c>
      <c r="K20" s="11" t="s">
        <v>15</v>
      </c>
      <c r="L20" s="137">
        <v>0.18642668428005282</v>
      </c>
      <c r="M20" s="137">
        <v>0.17548704004313942</v>
      </c>
      <c r="N20" s="137">
        <v>0.22790797677918717</v>
      </c>
    </row>
    <row r="21" spans="1:18" ht="13.5" thickBot="1" x14ac:dyDescent="0.25">
      <c r="A21" s="40" t="s">
        <v>16</v>
      </c>
      <c r="B21" s="34">
        <v>125448</v>
      </c>
      <c r="C21" s="34">
        <v>125099514.78970017</v>
      </c>
      <c r="D21" s="35">
        <v>89584</v>
      </c>
      <c r="E21" s="20"/>
      <c r="F21" s="69" t="s">
        <v>16</v>
      </c>
      <c r="G21" s="134">
        <v>93089</v>
      </c>
      <c r="H21" s="134">
        <v>95201737.57637468</v>
      </c>
      <c r="I21" s="135">
        <v>66260</v>
      </c>
      <c r="K21" s="12" t="s">
        <v>16</v>
      </c>
      <c r="L21" s="138">
        <v>0.34761357410650029</v>
      </c>
      <c r="M21" s="138">
        <v>0.31404654972121993</v>
      </c>
      <c r="N21" s="138">
        <v>0.35200724418955631</v>
      </c>
    </row>
    <row r="22" spans="1:18" ht="13.5" thickBot="1" x14ac:dyDescent="0.25">
      <c r="B22" s="37"/>
      <c r="C22" s="37"/>
      <c r="D22" s="37"/>
      <c r="E22" s="20"/>
      <c r="F22" s="63"/>
      <c r="G22" s="70"/>
      <c r="H22" s="70"/>
      <c r="I22" s="70"/>
      <c r="L22" s="100"/>
      <c r="M22" s="100"/>
      <c r="N22" s="100"/>
    </row>
    <row r="23" spans="1:18" ht="13.5" thickBot="1" x14ac:dyDescent="0.25">
      <c r="A23" s="90" t="s">
        <v>17</v>
      </c>
      <c r="B23" s="85">
        <v>40194</v>
      </c>
      <c r="C23" s="85">
        <v>56483788.235614814</v>
      </c>
      <c r="D23" s="85">
        <v>23583</v>
      </c>
      <c r="E23" s="20"/>
      <c r="F23" s="54" t="s">
        <v>17</v>
      </c>
      <c r="G23" s="51">
        <v>33738</v>
      </c>
      <c r="H23" s="51">
        <v>45217449.977302596</v>
      </c>
      <c r="I23" s="55">
        <v>19577</v>
      </c>
      <c r="K23" s="101" t="s">
        <v>17</v>
      </c>
      <c r="L23" s="99">
        <v>0.19135692690734474</v>
      </c>
      <c r="M23" s="99">
        <v>0.24915908048701296</v>
      </c>
      <c r="N23" s="99">
        <v>0.20462787965469675</v>
      </c>
      <c r="O23" s="6"/>
      <c r="P23" s="6"/>
      <c r="Q23" s="6"/>
      <c r="R23" s="6"/>
    </row>
    <row r="24" spans="1:18" ht="13.5" thickBot="1" x14ac:dyDescent="0.25">
      <c r="A24" s="91" t="s">
        <v>18</v>
      </c>
      <c r="B24" s="34">
        <v>40194</v>
      </c>
      <c r="C24" s="34">
        <v>56483788.235614814</v>
      </c>
      <c r="D24" s="35">
        <v>23583</v>
      </c>
      <c r="E24" s="20"/>
      <c r="F24" s="71" t="s">
        <v>18</v>
      </c>
      <c r="G24" s="61">
        <v>33738</v>
      </c>
      <c r="H24" s="61">
        <v>45217449.977302596</v>
      </c>
      <c r="I24" s="62">
        <v>19577</v>
      </c>
      <c r="K24" s="13" t="s">
        <v>18</v>
      </c>
      <c r="L24" s="104">
        <v>0.19135692690734474</v>
      </c>
      <c r="M24" s="104">
        <v>0.24915908048701296</v>
      </c>
      <c r="N24" s="105">
        <v>0.20462787965469675</v>
      </c>
    </row>
    <row r="25" spans="1:18" ht="13.5" thickBot="1" x14ac:dyDescent="0.25">
      <c r="B25" s="37"/>
      <c r="C25" s="37"/>
      <c r="D25" s="37"/>
      <c r="E25" s="20"/>
      <c r="F25" s="63"/>
      <c r="G25" s="70"/>
      <c r="H25" s="70"/>
      <c r="I25" s="70"/>
      <c r="L25" s="100"/>
      <c r="M25" s="100"/>
      <c r="N25" s="100"/>
    </row>
    <row r="26" spans="1:18" ht="13.5" thickBot="1" x14ac:dyDescent="0.25">
      <c r="A26" s="84" t="s">
        <v>19</v>
      </c>
      <c r="B26" s="85">
        <v>14031</v>
      </c>
      <c r="C26" s="85">
        <v>9969665.2083381414</v>
      </c>
      <c r="D26" s="85">
        <v>10718</v>
      </c>
      <c r="E26" s="20"/>
      <c r="F26" s="50" t="s">
        <v>19</v>
      </c>
      <c r="G26" s="51">
        <v>9968</v>
      </c>
      <c r="H26" s="51">
        <v>5469648.8475761386</v>
      </c>
      <c r="I26" s="55">
        <v>7933</v>
      </c>
      <c r="K26" s="98" t="s">
        <v>19</v>
      </c>
      <c r="L26" s="99">
        <v>0.4076043338683788</v>
      </c>
      <c r="M26" s="99">
        <v>0.82272491089737398</v>
      </c>
      <c r="N26" s="99">
        <v>0.35106517080549593</v>
      </c>
      <c r="O26" s="6"/>
      <c r="P26" s="6"/>
      <c r="Q26" s="6"/>
      <c r="R26" s="6"/>
    </row>
    <row r="27" spans="1:18" ht="13.5" thickBot="1" x14ac:dyDescent="0.25">
      <c r="A27" s="92" t="s">
        <v>20</v>
      </c>
      <c r="B27" s="34">
        <v>14031</v>
      </c>
      <c r="C27" s="34">
        <v>9969665.2083381414</v>
      </c>
      <c r="D27" s="35">
        <v>10718</v>
      </c>
      <c r="E27" s="20"/>
      <c r="F27" s="72" t="s">
        <v>20</v>
      </c>
      <c r="G27" s="61">
        <v>9968</v>
      </c>
      <c r="H27" s="61">
        <v>5469648.8475761386</v>
      </c>
      <c r="I27" s="62">
        <v>7933</v>
      </c>
      <c r="K27" s="14" t="s">
        <v>20</v>
      </c>
      <c r="L27" s="104">
        <v>0.4076043338683788</v>
      </c>
      <c r="M27" s="104">
        <v>0.82272491089737398</v>
      </c>
      <c r="N27" s="105">
        <v>0.35106517080549593</v>
      </c>
    </row>
    <row r="28" spans="1:18" ht="13.5" thickBot="1" x14ac:dyDescent="0.25">
      <c r="B28" s="111"/>
      <c r="C28" s="111"/>
      <c r="D28" s="111"/>
      <c r="E28" s="20"/>
      <c r="F28" s="63"/>
      <c r="G28" s="70"/>
      <c r="H28" s="70"/>
      <c r="I28" s="70"/>
      <c r="L28" s="100"/>
      <c r="M28" s="100"/>
      <c r="N28" s="100"/>
    </row>
    <row r="29" spans="1:18" ht="13.5" thickBot="1" x14ac:dyDescent="0.25">
      <c r="A29" s="84" t="s">
        <v>21</v>
      </c>
      <c r="B29" s="85">
        <v>57191</v>
      </c>
      <c r="C29" s="85">
        <v>36432722.304173864</v>
      </c>
      <c r="D29" s="85">
        <v>42098</v>
      </c>
      <c r="E29" s="20"/>
      <c r="F29" s="50" t="s">
        <v>21</v>
      </c>
      <c r="G29" s="51">
        <v>62296</v>
      </c>
      <c r="H29" s="51">
        <v>38701879.852882065</v>
      </c>
      <c r="I29" s="55">
        <v>45581</v>
      </c>
      <c r="K29" s="98" t="s">
        <v>21</v>
      </c>
      <c r="L29" s="99">
        <v>-8.1947476563503319E-2</v>
      </c>
      <c r="M29" s="99">
        <v>-5.8631713946040276E-2</v>
      </c>
      <c r="N29" s="99">
        <v>-7.6413417871481593E-2</v>
      </c>
      <c r="O29" s="6"/>
      <c r="P29" s="6"/>
      <c r="Q29" s="6"/>
      <c r="R29" s="6"/>
    </row>
    <row r="30" spans="1:18" ht="13.5" thickBot="1" x14ac:dyDescent="0.25">
      <c r="A30" s="93" t="s">
        <v>22</v>
      </c>
      <c r="B30" s="30">
        <v>27378</v>
      </c>
      <c r="C30" s="30">
        <v>16409730.721305758</v>
      </c>
      <c r="D30" s="31">
        <v>21001</v>
      </c>
      <c r="E30" s="20"/>
      <c r="F30" s="73" t="s">
        <v>22</v>
      </c>
      <c r="G30" s="57">
        <v>28380</v>
      </c>
      <c r="H30" s="57">
        <v>17041754.904611979</v>
      </c>
      <c r="I30" s="58">
        <v>20955</v>
      </c>
      <c r="K30" s="15" t="s">
        <v>22</v>
      </c>
      <c r="L30" s="102">
        <v>-3.5306553911205074E-2</v>
      </c>
      <c r="M30" s="102">
        <v>-3.7086801614262033E-2</v>
      </c>
      <c r="N30" s="103">
        <v>2.1951801479360711E-3</v>
      </c>
    </row>
    <row r="31" spans="1:18" ht="13.5" thickBot="1" x14ac:dyDescent="0.25">
      <c r="A31" s="94" t="s">
        <v>23</v>
      </c>
      <c r="B31" s="34">
        <v>29813</v>
      </c>
      <c r="C31" s="34">
        <v>20022991.582868107</v>
      </c>
      <c r="D31" s="35">
        <v>21097</v>
      </c>
      <c r="E31" s="20"/>
      <c r="F31" s="73" t="s">
        <v>23</v>
      </c>
      <c r="G31" s="74">
        <v>33916</v>
      </c>
      <c r="H31" s="74">
        <v>21660124.948270086</v>
      </c>
      <c r="I31" s="75">
        <v>24626</v>
      </c>
      <c r="K31" s="16" t="s">
        <v>23</v>
      </c>
      <c r="L31" s="104">
        <v>-0.12097535086684752</v>
      </c>
      <c r="M31" s="104">
        <v>-7.5582821858686033E-2</v>
      </c>
      <c r="N31" s="105">
        <v>-0.14330382522537155</v>
      </c>
    </row>
    <row r="32" spans="1:18" ht="13.5" thickBot="1" x14ac:dyDescent="0.25">
      <c r="B32" s="37"/>
      <c r="C32" s="37"/>
      <c r="D32" s="37"/>
      <c r="E32" s="20"/>
      <c r="F32" s="63"/>
      <c r="G32" s="70"/>
      <c r="H32" s="70"/>
      <c r="I32" s="70"/>
      <c r="L32" s="100"/>
      <c r="M32" s="100"/>
      <c r="N32" s="100"/>
    </row>
    <row r="33" spans="1:18" ht="13.5" thickBot="1" x14ac:dyDescent="0.25">
      <c r="A33" s="90" t="s">
        <v>24</v>
      </c>
      <c r="B33" s="85">
        <v>95161</v>
      </c>
      <c r="C33" s="85">
        <v>79128006.335085228</v>
      </c>
      <c r="D33" s="85">
        <v>66738</v>
      </c>
      <c r="E33" s="20"/>
      <c r="F33" s="54" t="s">
        <v>24</v>
      </c>
      <c r="G33" s="51">
        <v>78193</v>
      </c>
      <c r="H33" s="51">
        <v>62216359.279809132</v>
      </c>
      <c r="I33" s="55">
        <v>56163</v>
      </c>
      <c r="K33" s="101" t="s">
        <v>24</v>
      </c>
      <c r="L33" s="99">
        <v>0.21700152187535959</v>
      </c>
      <c r="M33" s="99">
        <v>0.27181994014176225</v>
      </c>
      <c r="N33" s="99">
        <v>0.18829122375941454</v>
      </c>
      <c r="O33" s="6"/>
      <c r="P33" s="6"/>
      <c r="Q33" s="6"/>
      <c r="R33" s="6"/>
    </row>
    <row r="34" spans="1:18" ht="13.5" thickBot="1" x14ac:dyDescent="0.25">
      <c r="A34" s="91" t="s">
        <v>25</v>
      </c>
      <c r="B34" s="34">
        <v>95161</v>
      </c>
      <c r="C34" s="34">
        <v>79128006.335085228</v>
      </c>
      <c r="D34" s="35">
        <v>66738</v>
      </c>
      <c r="E34" s="20"/>
      <c r="F34" s="71" t="s">
        <v>25</v>
      </c>
      <c r="G34" s="61">
        <v>78193</v>
      </c>
      <c r="H34" s="61">
        <v>62216359.279809132</v>
      </c>
      <c r="I34" s="62">
        <v>56163</v>
      </c>
      <c r="K34" s="13" t="s">
        <v>25</v>
      </c>
      <c r="L34" s="104">
        <v>0.21700152187535959</v>
      </c>
      <c r="M34" s="104">
        <v>0.27181994014176225</v>
      </c>
      <c r="N34" s="105">
        <v>0.18829122375941454</v>
      </c>
    </row>
    <row r="35" spans="1:18" ht="13.5" thickBot="1" x14ac:dyDescent="0.25">
      <c r="B35" s="111"/>
      <c r="C35" s="111"/>
      <c r="D35" s="111"/>
      <c r="E35" s="20"/>
      <c r="F35" s="63"/>
      <c r="G35" s="70"/>
      <c r="H35" s="70"/>
      <c r="I35" s="70"/>
      <c r="L35" s="100"/>
      <c r="M35" s="100"/>
      <c r="N35" s="100"/>
    </row>
    <row r="36" spans="1:18" ht="13.5" thickBot="1" x14ac:dyDescent="0.25">
      <c r="A36" s="84" t="s">
        <v>26</v>
      </c>
      <c r="B36" s="85">
        <v>198052</v>
      </c>
      <c r="C36" s="85">
        <v>182722052.13651174</v>
      </c>
      <c r="D36" s="85">
        <v>132287</v>
      </c>
      <c r="E36" s="20"/>
      <c r="F36" s="50" t="s">
        <v>26</v>
      </c>
      <c r="G36" s="51">
        <v>145560</v>
      </c>
      <c r="H36" s="51">
        <v>147381318.98198771</v>
      </c>
      <c r="I36" s="55">
        <v>99501</v>
      </c>
      <c r="K36" s="98" t="s">
        <v>26</v>
      </c>
      <c r="L36" s="99">
        <v>0.36062104973893927</v>
      </c>
      <c r="M36" s="99">
        <v>0.23979113091560267</v>
      </c>
      <c r="N36" s="114">
        <v>0.32950422608817997</v>
      </c>
    </row>
    <row r="37" spans="1:18" ht="13.5" thickBot="1" x14ac:dyDescent="0.25">
      <c r="A37" s="38" t="s">
        <v>27</v>
      </c>
      <c r="B37" s="30">
        <v>16234</v>
      </c>
      <c r="C37" s="30">
        <v>16058865.785046849</v>
      </c>
      <c r="D37" s="30">
        <v>10991</v>
      </c>
      <c r="E37" s="20"/>
      <c r="F37" s="73" t="s">
        <v>27</v>
      </c>
      <c r="G37" s="112">
        <v>14984</v>
      </c>
      <c r="H37" s="112">
        <v>13448558.914079411</v>
      </c>
      <c r="I37" s="112">
        <v>10767</v>
      </c>
      <c r="K37" s="10" t="s">
        <v>27</v>
      </c>
      <c r="L37" s="102">
        <v>8.3422317138280855E-2</v>
      </c>
      <c r="M37" s="102">
        <v>0.19409565646730265</v>
      </c>
      <c r="N37" s="103">
        <v>2.0804309464103277E-2</v>
      </c>
    </row>
    <row r="38" spans="1:18" ht="13.5" thickBot="1" x14ac:dyDescent="0.25">
      <c r="A38" s="39" t="s">
        <v>28</v>
      </c>
      <c r="B38" s="30">
        <v>17969</v>
      </c>
      <c r="C38" s="30">
        <v>25384104.204268526</v>
      </c>
      <c r="D38" s="30">
        <v>9242</v>
      </c>
      <c r="E38" s="20"/>
      <c r="F38" s="68" t="s">
        <v>28</v>
      </c>
      <c r="G38" s="112">
        <v>15210</v>
      </c>
      <c r="H38" s="112">
        <v>22314611.861562528</v>
      </c>
      <c r="I38" s="112">
        <v>7584</v>
      </c>
      <c r="K38" s="11" t="s">
        <v>28</v>
      </c>
      <c r="L38" s="113">
        <v>0.18139381985535841</v>
      </c>
      <c r="M38" s="113">
        <v>0.13755526476323232</v>
      </c>
      <c r="N38" s="115">
        <v>0.2186181434599157</v>
      </c>
    </row>
    <row r="39" spans="1:18" ht="13.5" thickBot="1" x14ac:dyDescent="0.25">
      <c r="A39" s="39" t="s">
        <v>29</v>
      </c>
      <c r="B39" s="30">
        <v>13610</v>
      </c>
      <c r="C39" s="30">
        <v>13157056.22579325</v>
      </c>
      <c r="D39" s="30">
        <v>10331</v>
      </c>
      <c r="E39" s="20"/>
      <c r="F39" s="68" t="s">
        <v>29</v>
      </c>
      <c r="G39" s="112">
        <v>10364</v>
      </c>
      <c r="H39" s="112">
        <v>11063688.670817833</v>
      </c>
      <c r="I39" s="112">
        <v>7423</v>
      </c>
      <c r="K39" s="11" t="s">
        <v>29</v>
      </c>
      <c r="L39" s="113">
        <v>0.31319953685835578</v>
      </c>
      <c r="M39" s="113">
        <v>0.18921063464999621</v>
      </c>
      <c r="N39" s="115">
        <v>0.3917553549777717</v>
      </c>
    </row>
    <row r="40" spans="1:18" ht="13.5" thickBot="1" x14ac:dyDescent="0.25">
      <c r="A40" s="39" t="s">
        <v>30</v>
      </c>
      <c r="B40" s="30">
        <v>90418</v>
      </c>
      <c r="C40" s="30">
        <v>74492548.662093282</v>
      </c>
      <c r="D40" s="30">
        <v>65207</v>
      </c>
      <c r="E40" s="20"/>
      <c r="F40" s="68" t="s">
        <v>30</v>
      </c>
      <c r="G40" s="112">
        <v>58933</v>
      </c>
      <c r="H40" s="112">
        <v>53831767.37391863</v>
      </c>
      <c r="I40" s="112">
        <v>43900</v>
      </c>
      <c r="K40" s="11" t="s">
        <v>30</v>
      </c>
      <c r="L40" s="113">
        <v>0.53425075933687416</v>
      </c>
      <c r="M40" s="113">
        <v>0.38380276732628249</v>
      </c>
      <c r="N40" s="115">
        <v>0.48535307517084281</v>
      </c>
    </row>
    <row r="41" spans="1:18" ht="13.5" thickBot="1" x14ac:dyDescent="0.25">
      <c r="A41" s="40" t="s">
        <v>31</v>
      </c>
      <c r="B41" s="34">
        <v>59821</v>
      </c>
      <c r="C41" s="34">
        <v>53629477.259309843</v>
      </c>
      <c r="D41" s="35">
        <v>36516</v>
      </c>
      <c r="E41" s="20"/>
      <c r="F41" s="69" t="s">
        <v>31</v>
      </c>
      <c r="G41" s="112">
        <v>46069</v>
      </c>
      <c r="H41" s="112">
        <v>46722692.161609314</v>
      </c>
      <c r="I41" s="112">
        <v>29827</v>
      </c>
      <c r="K41" s="12" t="s">
        <v>31</v>
      </c>
      <c r="L41" s="118">
        <v>0.2985087586012285</v>
      </c>
      <c r="M41" s="118">
        <v>0.14782506696768727</v>
      </c>
      <c r="N41" s="119">
        <v>0.22425989874945529</v>
      </c>
    </row>
    <row r="42" spans="1:18" ht="13.5" thickBot="1" x14ac:dyDescent="0.25">
      <c r="B42" s="37"/>
      <c r="C42" s="37"/>
      <c r="D42" s="37"/>
      <c r="E42" s="20"/>
      <c r="F42" s="63"/>
      <c r="G42" s="70"/>
      <c r="H42" s="70"/>
      <c r="I42" s="70"/>
      <c r="L42" s="100"/>
      <c r="M42" s="100"/>
      <c r="N42" s="100"/>
    </row>
    <row r="43" spans="1:18" ht="13.5" thickBot="1" x14ac:dyDescent="0.25">
      <c r="A43" s="84" t="s">
        <v>32</v>
      </c>
      <c r="B43" s="85">
        <v>181369</v>
      </c>
      <c r="C43" s="85">
        <v>159657917.71083933</v>
      </c>
      <c r="D43" s="85">
        <v>137848</v>
      </c>
      <c r="E43" s="20"/>
      <c r="F43" s="50" t="s">
        <v>32</v>
      </c>
      <c r="G43" s="51">
        <v>165243</v>
      </c>
      <c r="H43" s="51">
        <v>154309505.53459203</v>
      </c>
      <c r="I43" s="55">
        <v>121050</v>
      </c>
      <c r="K43" s="98" t="s">
        <v>32</v>
      </c>
      <c r="L43" s="99">
        <v>9.7589610452485154E-2</v>
      </c>
      <c r="M43" s="99">
        <v>3.4660289770990893E-2</v>
      </c>
      <c r="N43" s="99">
        <v>0.13876910367616691</v>
      </c>
    </row>
    <row r="44" spans="1:18" ht="13.5" thickBot="1" x14ac:dyDescent="0.25">
      <c r="A44" s="38" t="s">
        <v>33</v>
      </c>
      <c r="B44" s="30">
        <v>5937</v>
      </c>
      <c r="C44" s="30">
        <v>2570384.0525775873</v>
      </c>
      <c r="D44" s="31">
        <v>5351</v>
      </c>
      <c r="E44" s="20"/>
      <c r="F44" s="76" t="s">
        <v>33</v>
      </c>
      <c r="G44" s="112">
        <v>6592</v>
      </c>
      <c r="H44" s="112">
        <v>3931669.9363592668</v>
      </c>
      <c r="I44" s="152">
        <v>5482</v>
      </c>
      <c r="K44" s="10" t="s">
        <v>33</v>
      </c>
      <c r="L44" s="102">
        <v>-9.9362864077669921E-2</v>
      </c>
      <c r="M44" s="102">
        <v>-0.34623605384388711</v>
      </c>
      <c r="N44" s="103">
        <v>-2.3896388179496575E-2</v>
      </c>
    </row>
    <row r="45" spans="1:18" ht="13.5" thickBot="1" x14ac:dyDescent="0.25">
      <c r="A45" s="39" t="s">
        <v>34</v>
      </c>
      <c r="B45" s="30">
        <v>25381</v>
      </c>
      <c r="C45" s="30">
        <v>29975036.307157237</v>
      </c>
      <c r="D45" s="31">
        <v>17814</v>
      </c>
      <c r="E45" s="20"/>
      <c r="F45" s="77" t="s">
        <v>34</v>
      </c>
      <c r="G45" s="112">
        <v>23335</v>
      </c>
      <c r="H45" s="112">
        <v>27752551.809708491</v>
      </c>
      <c r="I45" s="152">
        <v>15832</v>
      </c>
      <c r="K45" s="11" t="s">
        <v>34</v>
      </c>
      <c r="L45" s="113">
        <v>8.7679451467752356E-2</v>
      </c>
      <c r="M45" s="113">
        <v>8.0082167315197017E-2</v>
      </c>
      <c r="N45" s="115">
        <v>0.12518948964123289</v>
      </c>
    </row>
    <row r="46" spans="1:18" ht="13.5" thickBot="1" x14ac:dyDescent="0.25">
      <c r="A46" s="39" t="s">
        <v>35</v>
      </c>
      <c r="B46" s="30">
        <v>13637</v>
      </c>
      <c r="C46" s="30">
        <v>10858264.854392147</v>
      </c>
      <c r="D46" s="31">
        <v>9080</v>
      </c>
      <c r="E46" s="20"/>
      <c r="F46" s="77" t="s">
        <v>35</v>
      </c>
      <c r="G46" s="112">
        <v>9997</v>
      </c>
      <c r="H46" s="112">
        <v>7484838.9276953898</v>
      </c>
      <c r="I46" s="152">
        <v>7193</v>
      </c>
      <c r="K46" s="11" t="s">
        <v>35</v>
      </c>
      <c r="L46" s="113">
        <v>0.36410923276983098</v>
      </c>
      <c r="M46" s="113">
        <v>0.45070120536788183</v>
      </c>
      <c r="N46" s="115">
        <v>0.2623383845405256</v>
      </c>
    </row>
    <row r="47" spans="1:18" ht="13.5" thickBot="1" x14ac:dyDescent="0.25">
      <c r="A47" s="39" t="s">
        <v>36</v>
      </c>
      <c r="B47" s="30">
        <v>38509</v>
      </c>
      <c r="C47" s="30">
        <v>33273320.959733337</v>
      </c>
      <c r="D47" s="31">
        <v>30640</v>
      </c>
      <c r="E47" s="20"/>
      <c r="F47" s="77" t="s">
        <v>36</v>
      </c>
      <c r="G47" s="112">
        <v>37090</v>
      </c>
      <c r="H47" s="112">
        <v>36097298.423731528</v>
      </c>
      <c r="I47" s="152">
        <v>28677</v>
      </c>
      <c r="K47" s="11" t="s">
        <v>36</v>
      </c>
      <c r="L47" s="113">
        <v>3.8258290644378468E-2</v>
      </c>
      <c r="M47" s="113">
        <v>-7.8232377139382137E-2</v>
      </c>
      <c r="N47" s="115">
        <v>6.8452069602817689E-2</v>
      </c>
    </row>
    <row r="48" spans="1:18" ht="13.5" thickBot="1" x14ac:dyDescent="0.25">
      <c r="A48" s="39" t="s">
        <v>37</v>
      </c>
      <c r="B48" s="30">
        <v>14163</v>
      </c>
      <c r="C48" s="30">
        <v>15708396.800946521</v>
      </c>
      <c r="D48" s="31">
        <v>8718</v>
      </c>
      <c r="E48" s="20"/>
      <c r="F48" s="77" t="s">
        <v>37</v>
      </c>
      <c r="G48" s="112">
        <v>14839</v>
      </c>
      <c r="H48" s="112">
        <v>15275642.032179732</v>
      </c>
      <c r="I48" s="152">
        <v>8620</v>
      </c>
      <c r="K48" s="11" t="s">
        <v>37</v>
      </c>
      <c r="L48" s="113">
        <v>-4.5555630433317562E-2</v>
      </c>
      <c r="M48" s="113">
        <v>2.832972701606562E-2</v>
      </c>
      <c r="N48" s="115">
        <v>1.1368909512760927E-2</v>
      </c>
    </row>
    <row r="49" spans="1:20" ht="13.5" thickBot="1" x14ac:dyDescent="0.25">
      <c r="A49" s="39" t="s">
        <v>38</v>
      </c>
      <c r="B49" s="30">
        <v>20936</v>
      </c>
      <c r="C49" s="30">
        <v>15126481.934562607</v>
      </c>
      <c r="D49" s="31">
        <v>16952</v>
      </c>
      <c r="E49" s="20"/>
      <c r="F49" s="77" t="s">
        <v>38</v>
      </c>
      <c r="G49" s="112">
        <v>18190</v>
      </c>
      <c r="H49" s="112">
        <v>13438337.925530717</v>
      </c>
      <c r="I49" s="152">
        <v>14756</v>
      </c>
      <c r="K49" s="11" t="s">
        <v>38</v>
      </c>
      <c r="L49" s="113">
        <v>0.15096206706981863</v>
      </c>
      <c r="M49" s="113">
        <v>0.12562148819197971</v>
      </c>
      <c r="N49" s="115">
        <v>0.1488208186500406</v>
      </c>
    </row>
    <row r="50" spans="1:20" ht="13.5" thickBot="1" x14ac:dyDescent="0.25">
      <c r="A50" s="39" t="s">
        <v>39</v>
      </c>
      <c r="B50" s="30">
        <v>7713</v>
      </c>
      <c r="C50" s="30">
        <v>9516185.4153271616</v>
      </c>
      <c r="D50" s="31">
        <v>5249</v>
      </c>
      <c r="E50" s="20"/>
      <c r="F50" s="77" t="s">
        <v>39</v>
      </c>
      <c r="G50" s="112">
        <v>5580</v>
      </c>
      <c r="H50" s="112">
        <v>7308506.878798781</v>
      </c>
      <c r="I50" s="152">
        <v>3458</v>
      </c>
      <c r="K50" s="11" t="s">
        <v>39</v>
      </c>
      <c r="L50" s="113">
        <v>0.38225806451612909</v>
      </c>
      <c r="M50" s="113">
        <v>0.30206970768990127</v>
      </c>
      <c r="N50" s="115">
        <v>0.51792943898207056</v>
      </c>
    </row>
    <row r="51" spans="1:20" ht="13.5" thickBot="1" x14ac:dyDescent="0.25">
      <c r="A51" s="39" t="s">
        <v>40</v>
      </c>
      <c r="B51" s="30">
        <v>44721</v>
      </c>
      <c r="C51" s="30">
        <v>34542036.129600391</v>
      </c>
      <c r="D51" s="31">
        <v>35639</v>
      </c>
      <c r="E51" s="20"/>
      <c r="F51" s="77" t="s">
        <v>40</v>
      </c>
      <c r="G51" s="112">
        <v>39626</v>
      </c>
      <c r="H51" s="112">
        <v>34703487.165948398</v>
      </c>
      <c r="I51" s="152">
        <v>29016</v>
      </c>
      <c r="K51" s="11" t="s">
        <v>40</v>
      </c>
      <c r="L51" s="113">
        <v>0.12857719678998647</v>
      </c>
      <c r="M51" s="113">
        <v>-4.6523000866156572E-3</v>
      </c>
      <c r="N51" s="115">
        <v>0.22825337744692575</v>
      </c>
    </row>
    <row r="52" spans="1:20" ht="13.5" thickBot="1" x14ac:dyDescent="0.25">
      <c r="A52" s="40" t="s">
        <v>41</v>
      </c>
      <c r="B52" s="34">
        <v>10372</v>
      </c>
      <c r="C52" s="34">
        <v>8087811.256542325</v>
      </c>
      <c r="D52" s="35">
        <v>8405</v>
      </c>
      <c r="E52" s="20"/>
      <c r="F52" s="78" t="s">
        <v>41</v>
      </c>
      <c r="G52" s="155">
        <v>9994</v>
      </c>
      <c r="H52" s="155">
        <v>8317172.43463971</v>
      </c>
      <c r="I52" s="156">
        <v>8016</v>
      </c>
      <c r="K52" s="12" t="s">
        <v>41</v>
      </c>
      <c r="L52" s="118">
        <v>3.7822693616169634E-2</v>
      </c>
      <c r="M52" s="118">
        <v>-2.7576821317558786E-2</v>
      </c>
      <c r="N52" s="119">
        <v>4.8527944111776522E-2</v>
      </c>
    </row>
    <row r="53" spans="1:20" ht="13.5" thickBot="1" x14ac:dyDescent="0.25">
      <c r="B53" s="111"/>
      <c r="C53" s="111"/>
      <c r="D53" s="111"/>
      <c r="E53" s="20"/>
      <c r="F53" s="63"/>
      <c r="G53" s="70"/>
      <c r="H53" s="70"/>
      <c r="I53" s="70"/>
      <c r="L53" s="100"/>
      <c r="M53" s="100"/>
      <c r="N53" s="100"/>
    </row>
    <row r="54" spans="1:20" ht="13.5" thickBot="1" x14ac:dyDescent="0.25">
      <c r="A54" s="84" t="s">
        <v>42</v>
      </c>
      <c r="B54" s="85">
        <v>524502</v>
      </c>
      <c r="C54" s="85">
        <v>690148374.46359265</v>
      </c>
      <c r="D54" s="85">
        <v>309633</v>
      </c>
      <c r="E54" s="20"/>
      <c r="F54" s="50" t="s">
        <v>42</v>
      </c>
      <c r="G54" s="51">
        <v>444635</v>
      </c>
      <c r="H54" s="51">
        <v>555103371.80002463</v>
      </c>
      <c r="I54" s="55">
        <v>272120</v>
      </c>
      <c r="K54" s="98" t="s">
        <v>42</v>
      </c>
      <c r="L54" s="99">
        <v>0.17962373632305151</v>
      </c>
      <c r="M54" s="99">
        <v>0.24327901706966726</v>
      </c>
      <c r="N54" s="99">
        <v>0.13785462296045869</v>
      </c>
      <c r="O54" s="6"/>
      <c r="P54" s="6"/>
      <c r="Q54" s="6"/>
      <c r="R54" s="6"/>
      <c r="S54" s="6"/>
      <c r="T54" s="6"/>
    </row>
    <row r="55" spans="1:20" ht="13.5" thickBot="1" x14ac:dyDescent="0.25">
      <c r="A55" s="38" t="s">
        <v>43</v>
      </c>
      <c r="B55" s="30">
        <v>395053</v>
      </c>
      <c r="C55" s="30">
        <v>536351182.81040144</v>
      </c>
      <c r="D55" s="31">
        <v>229540</v>
      </c>
      <c r="E55" s="20"/>
      <c r="F55" s="73" t="s">
        <v>43</v>
      </c>
      <c r="G55" s="57">
        <v>342148</v>
      </c>
      <c r="H55" s="57">
        <v>438913161.75608307</v>
      </c>
      <c r="I55" s="58">
        <v>205590</v>
      </c>
      <c r="K55" s="10" t="s">
        <v>43</v>
      </c>
      <c r="L55" s="102">
        <v>0.1546260682511662</v>
      </c>
      <c r="M55" s="102">
        <v>0.22199840320228881</v>
      </c>
      <c r="N55" s="103">
        <v>0.11649399289848739</v>
      </c>
      <c r="R55" s="6"/>
      <c r="S55" s="6"/>
      <c r="T55" s="6"/>
    </row>
    <row r="56" spans="1:20" ht="13.5" thickBot="1" x14ac:dyDescent="0.25">
      <c r="A56" s="39" t="s">
        <v>44</v>
      </c>
      <c r="B56" s="30">
        <v>33937</v>
      </c>
      <c r="C56" s="30">
        <v>38066060.695367895</v>
      </c>
      <c r="D56" s="31">
        <v>23145</v>
      </c>
      <c r="E56" s="20"/>
      <c r="F56" s="68" t="s">
        <v>44</v>
      </c>
      <c r="G56" s="79">
        <v>27853</v>
      </c>
      <c r="H56" s="79">
        <v>27700519.908392567</v>
      </c>
      <c r="I56" s="80">
        <v>20953</v>
      </c>
      <c r="K56" s="11" t="s">
        <v>44</v>
      </c>
      <c r="L56" s="102">
        <v>0.21843248483107747</v>
      </c>
      <c r="M56" s="102">
        <v>0.37420022516742835</v>
      </c>
      <c r="N56" s="103">
        <v>0.10461509091776833</v>
      </c>
      <c r="R56" s="6"/>
      <c r="S56" s="6"/>
      <c r="T56" s="6"/>
    </row>
    <row r="57" spans="1:20" ht="13.5" thickBot="1" x14ac:dyDescent="0.25">
      <c r="A57" s="39" t="s">
        <v>45</v>
      </c>
      <c r="B57" s="30">
        <v>23214</v>
      </c>
      <c r="C57" s="30">
        <v>30426846.376562349</v>
      </c>
      <c r="D57" s="31">
        <v>12114</v>
      </c>
      <c r="E57" s="20"/>
      <c r="F57" s="68" t="s">
        <v>45</v>
      </c>
      <c r="G57" s="79">
        <v>19581</v>
      </c>
      <c r="H57" s="79">
        <v>25377368.87739028</v>
      </c>
      <c r="I57" s="80">
        <v>9745</v>
      </c>
      <c r="K57" s="11" t="s">
        <v>45</v>
      </c>
      <c r="L57" s="102">
        <v>0.18553700015320973</v>
      </c>
      <c r="M57" s="102">
        <v>0.19897561183621559</v>
      </c>
      <c r="N57" s="103">
        <v>0.24309902514109805</v>
      </c>
      <c r="R57" s="6"/>
      <c r="S57" s="6"/>
      <c r="T57" s="6"/>
    </row>
    <row r="58" spans="1:20" ht="13.5" thickBot="1" x14ac:dyDescent="0.25">
      <c r="A58" s="40" t="s">
        <v>46</v>
      </c>
      <c r="B58" s="34">
        <v>72298</v>
      </c>
      <c r="C58" s="34">
        <v>85304284.581260875</v>
      </c>
      <c r="D58" s="35">
        <v>44834</v>
      </c>
      <c r="E58" s="20"/>
      <c r="F58" s="69" t="s">
        <v>46</v>
      </c>
      <c r="G58" s="74">
        <v>55053</v>
      </c>
      <c r="H58" s="74">
        <v>63112321.258158751</v>
      </c>
      <c r="I58" s="75">
        <v>35832</v>
      </c>
      <c r="K58" s="12" t="s">
        <v>46</v>
      </c>
      <c r="L58" s="104">
        <v>0.31324360162025688</v>
      </c>
      <c r="M58" s="104">
        <v>0.35162647927853374</v>
      </c>
      <c r="N58" s="105">
        <v>0.25122795266800635</v>
      </c>
    </row>
    <row r="59" spans="1:20" ht="13.5" thickBot="1" x14ac:dyDescent="0.25">
      <c r="B59" s="111"/>
      <c r="C59" s="111"/>
      <c r="D59" s="111"/>
      <c r="E59" s="20"/>
      <c r="F59" s="63"/>
      <c r="G59" s="70"/>
      <c r="H59" s="70"/>
      <c r="I59" s="70"/>
      <c r="L59" s="100"/>
      <c r="M59" s="100"/>
      <c r="N59" s="100"/>
    </row>
    <row r="60" spans="1:20" ht="13.5" thickBot="1" x14ac:dyDescent="0.25">
      <c r="A60" s="84" t="s">
        <v>47</v>
      </c>
      <c r="B60" s="85">
        <v>316829</v>
      </c>
      <c r="C60" s="85">
        <v>256433779.50741869</v>
      </c>
      <c r="D60" s="85">
        <v>238259</v>
      </c>
      <c r="E60" s="20"/>
      <c r="F60" s="50" t="s">
        <v>47</v>
      </c>
      <c r="G60" s="51">
        <v>232811</v>
      </c>
      <c r="H60" s="51">
        <v>184214018.39085281</v>
      </c>
      <c r="I60" s="55">
        <v>175324</v>
      </c>
      <c r="K60" s="98" t="s">
        <v>47</v>
      </c>
      <c r="L60" s="99">
        <v>0.36088500972892179</v>
      </c>
      <c r="M60" s="99">
        <v>0.3920426998304487</v>
      </c>
      <c r="N60" s="99">
        <v>0.35896397526864554</v>
      </c>
      <c r="O60" s="6"/>
      <c r="P60" s="6"/>
      <c r="Q60" s="6"/>
      <c r="R60" s="6"/>
    </row>
    <row r="61" spans="1:20" ht="13.5" thickBot="1" x14ac:dyDescent="0.25">
      <c r="A61" s="38" t="s">
        <v>48</v>
      </c>
      <c r="B61" s="30">
        <v>52720</v>
      </c>
      <c r="C61" s="30">
        <v>43954816.051651888</v>
      </c>
      <c r="D61" s="31">
        <v>36394</v>
      </c>
      <c r="E61" s="20"/>
      <c r="F61" s="73" t="s">
        <v>48</v>
      </c>
      <c r="G61" s="57">
        <v>42041</v>
      </c>
      <c r="H61" s="57">
        <v>32457212.969041642</v>
      </c>
      <c r="I61" s="58">
        <v>29686</v>
      </c>
      <c r="K61" s="10" t="s">
        <v>48</v>
      </c>
      <c r="L61" s="102">
        <v>0.25401393877405387</v>
      </c>
      <c r="M61" s="102">
        <v>0.3542387663899822</v>
      </c>
      <c r="N61" s="103">
        <v>0.22596510139459669</v>
      </c>
    </row>
    <row r="62" spans="1:20" ht="13.5" thickBot="1" x14ac:dyDescent="0.25">
      <c r="A62" s="39" t="s">
        <v>49</v>
      </c>
      <c r="B62" s="30">
        <v>28028</v>
      </c>
      <c r="C62" s="30">
        <v>34896238.546766311</v>
      </c>
      <c r="D62" s="31">
        <v>13588</v>
      </c>
      <c r="E62" s="20"/>
      <c r="F62" s="68" t="s">
        <v>49</v>
      </c>
      <c r="G62" s="79">
        <v>15752</v>
      </c>
      <c r="H62" s="79">
        <v>18740610.20434656</v>
      </c>
      <c r="I62" s="80">
        <v>7965</v>
      </c>
      <c r="K62" s="11" t="s">
        <v>49</v>
      </c>
      <c r="L62" s="102">
        <v>0.77932960893854752</v>
      </c>
      <c r="M62" s="102">
        <v>0.86206522446492873</v>
      </c>
      <c r="N62" s="103">
        <v>0.70596359070935333</v>
      </c>
    </row>
    <row r="63" spans="1:20" ht="13.5" thickBot="1" x14ac:dyDescent="0.25">
      <c r="A63" s="40" t="s">
        <v>50</v>
      </c>
      <c r="B63" s="34">
        <v>236081</v>
      </c>
      <c r="C63" s="34">
        <v>177582724.90900049</v>
      </c>
      <c r="D63" s="35">
        <v>188277</v>
      </c>
      <c r="E63" s="20"/>
      <c r="F63" s="69" t="s">
        <v>50</v>
      </c>
      <c r="G63" s="74">
        <v>175018</v>
      </c>
      <c r="H63" s="74">
        <v>133016195.21746463</v>
      </c>
      <c r="I63" s="75">
        <v>137673</v>
      </c>
      <c r="K63" s="12" t="s">
        <v>50</v>
      </c>
      <c r="L63" s="104">
        <v>0.34889554217280505</v>
      </c>
      <c r="M63" s="104">
        <v>0.33504589135687746</v>
      </c>
      <c r="N63" s="105">
        <v>0.36756662526421313</v>
      </c>
    </row>
    <row r="64" spans="1:20" ht="13.5" thickBot="1" x14ac:dyDescent="0.25">
      <c r="B64" s="111"/>
      <c r="C64" s="111"/>
      <c r="D64" s="111"/>
      <c r="E64" s="20"/>
      <c r="F64" s="63"/>
      <c r="G64" s="70"/>
      <c r="H64" s="70"/>
      <c r="I64" s="70"/>
      <c r="L64" s="100"/>
      <c r="M64" s="100"/>
      <c r="N64" s="100"/>
    </row>
    <row r="65" spans="1:18" ht="13.5" thickBot="1" x14ac:dyDescent="0.25">
      <c r="A65" s="84" t="s">
        <v>51</v>
      </c>
      <c r="B65" s="85">
        <v>29553</v>
      </c>
      <c r="C65" s="85">
        <v>38973092.697321288</v>
      </c>
      <c r="D65" s="85">
        <v>11498</v>
      </c>
      <c r="E65" s="20"/>
      <c r="F65" s="50" t="s">
        <v>51</v>
      </c>
      <c r="G65" s="51">
        <v>20289</v>
      </c>
      <c r="H65" s="51">
        <v>26633377.37671924</v>
      </c>
      <c r="I65" s="55">
        <v>8379</v>
      </c>
      <c r="K65" s="98" t="s">
        <v>51</v>
      </c>
      <c r="L65" s="99">
        <v>0.45660209965991427</v>
      </c>
      <c r="M65" s="99">
        <v>0.46331770642759107</v>
      </c>
      <c r="N65" s="99">
        <v>0.37224012411982343</v>
      </c>
      <c r="O65" s="6"/>
      <c r="P65" s="6"/>
      <c r="Q65" s="6"/>
      <c r="R65" s="6"/>
    </row>
    <row r="66" spans="1:18" ht="13.5" thickBot="1" x14ac:dyDescent="0.25">
      <c r="A66" s="38" t="s">
        <v>52</v>
      </c>
      <c r="B66" s="30">
        <v>21364</v>
      </c>
      <c r="C66" s="30">
        <v>27264466.500668559</v>
      </c>
      <c r="D66" s="31">
        <v>7220</v>
      </c>
      <c r="E66" s="20"/>
      <c r="F66" s="73" t="s">
        <v>52</v>
      </c>
      <c r="G66" s="57">
        <v>13826</v>
      </c>
      <c r="H66" s="57">
        <v>17142748.644545265</v>
      </c>
      <c r="I66" s="58">
        <v>5446</v>
      </c>
      <c r="K66" s="10" t="s">
        <v>52</v>
      </c>
      <c r="L66" s="102">
        <v>0.5452046868219298</v>
      </c>
      <c r="M66" s="102">
        <v>0.59043727852499162</v>
      </c>
      <c r="N66" s="103">
        <v>0.32574366507528452</v>
      </c>
    </row>
    <row r="67" spans="1:18" ht="13.5" thickBot="1" x14ac:dyDescent="0.25">
      <c r="A67" s="40" t="s">
        <v>53</v>
      </c>
      <c r="B67" s="34">
        <v>8189</v>
      </c>
      <c r="C67" s="34">
        <v>11708626.196652729</v>
      </c>
      <c r="D67" s="35">
        <v>4278</v>
      </c>
      <c r="E67" s="20"/>
      <c r="F67" s="69" t="s">
        <v>53</v>
      </c>
      <c r="G67" s="74">
        <v>6463</v>
      </c>
      <c r="H67" s="74">
        <v>9490628.7321739756</v>
      </c>
      <c r="I67" s="75">
        <v>2933</v>
      </c>
      <c r="K67" s="12" t="s">
        <v>53</v>
      </c>
      <c r="L67" s="104">
        <v>0.26705864149775649</v>
      </c>
      <c r="M67" s="104">
        <v>0.23370395440289093</v>
      </c>
      <c r="N67" s="105">
        <v>0.45857483804977828</v>
      </c>
    </row>
    <row r="68" spans="1:18" ht="13.5" thickBot="1" x14ac:dyDescent="0.25">
      <c r="B68" s="111"/>
      <c r="C68" s="111"/>
      <c r="D68" s="111"/>
      <c r="E68" s="20"/>
      <c r="F68" s="63"/>
      <c r="G68" s="70"/>
      <c r="H68" s="70"/>
      <c r="I68" s="70"/>
      <c r="L68" s="100"/>
      <c r="M68" s="100"/>
      <c r="N68" s="100"/>
    </row>
    <row r="69" spans="1:18" ht="13.5" thickBot="1" x14ac:dyDescent="0.25">
      <c r="A69" s="84" t="s">
        <v>54</v>
      </c>
      <c r="B69" s="85">
        <v>133962</v>
      </c>
      <c r="C69" s="85">
        <v>110310605.61622261</v>
      </c>
      <c r="D69" s="85">
        <v>98774</v>
      </c>
      <c r="E69" s="20"/>
      <c r="F69" s="50" t="s">
        <v>54</v>
      </c>
      <c r="G69" s="51">
        <v>124995</v>
      </c>
      <c r="H69" s="51">
        <v>113735698.03583804</v>
      </c>
      <c r="I69" s="55">
        <v>90868</v>
      </c>
      <c r="K69" s="98" t="s">
        <v>54</v>
      </c>
      <c r="L69" s="99">
        <v>7.1738869554782259E-2</v>
      </c>
      <c r="M69" s="99">
        <v>-3.0114488931489158E-2</v>
      </c>
      <c r="N69" s="99">
        <v>8.700532640753611E-2</v>
      </c>
      <c r="O69" s="6"/>
      <c r="P69" s="6"/>
      <c r="Q69" s="6"/>
      <c r="R69" s="6"/>
    </row>
    <row r="70" spans="1:18" ht="13.5" thickBot="1" x14ac:dyDescent="0.25">
      <c r="A70" s="38" t="s">
        <v>55</v>
      </c>
      <c r="B70" s="30">
        <v>49763</v>
      </c>
      <c r="C70" s="30">
        <v>38556637.431282595</v>
      </c>
      <c r="D70" s="31">
        <v>35377</v>
      </c>
      <c r="E70" s="20"/>
      <c r="F70" s="73" t="s">
        <v>55</v>
      </c>
      <c r="G70" s="57">
        <v>48108</v>
      </c>
      <c r="H70" s="57">
        <v>41234740.242876202</v>
      </c>
      <c r="I70" s="58">
        <v>35437</v>
      </c>
      <c r="K70" s="10" t="s">
        <v>55</v>
      </c>
      <c r="L70" s="102">
        <v>3.4401762700590366E-2</v>
      </c>
      <c r="M70" s="102">
        <v>-6.4947730865269171E-2</v>
      </c>
      <c r="N70" s="103">
        <v>-1.6931455823009367E-3</v>
      </c>
    </row>
    <row r="71" spans="1:18" ht="13.5" thickBot="1" x14ac:dyDescent="0.25">
      <c r="A71" s="39" t="s">
        <v>56</v>
      </c>
      <c r="B71" s="30">
        <v>10197</v>
      </c>
      <c r="C71" s="30">
        <v>8866474.1609865949</v>
      </c>
      <c r="D71" s="31">
        <v>7083</v>
      </c>
      <c r="E71" s="20"/>
      <c r="F71" s="68" t="s">
        <v>56</v>
      </c>
      <c r="G71" s="79">
        <v>9169</v>
      </c>
      <c r="H71" s="79">
        <v>7378928.9296000814</v>
      </c>
      <c r="I71" s="80">
        <v>5965</v>
      </c>
      <c r="K71" s="11" t="s">
        <v>56</v>
      </c>
      <c r="L71" s="102">
        <v>0.11211691569418702</v>
      </c>
      <c r="M71" s="102">
        <v>0.20159365208402069</v>
      </c>
      <c r="N71" s="103">
        <v>0.18742665549036053</v>
      </c>
    </row>
    <row r="72" spans="1:18" ht="13.5" thickBot="1" x14ac:dyDescent="0.25">
      <c r="A72" s="39" t="s">
        <v>57</v>
      </c>
      <c r="B72" s="30">
        <v>13094</v>
      </c>
      <c r="C72" s="30">
        <v>9214200.4306104761</v>
      </c>
      <c r="D72" s="31">
        <v>10151</v>
      </c>
      <c r="E72" s="20"/>
      <c r="F72" s="68" t="s">
        <v>57</v>
      </c>
      <c r="G72" s="79">
        <v>9491</v>
      </c>
      <c r="H72" s="79">
        <v>7934338.4218639107</v>
      </c>
      <c r="I72" s="80">
        <v>6671</v>
      </c>
      <c r="K72" s="11" t="s">
        <v>57</v>
      </c>
      <c r="L72" s="102">
        <v>0.37962280054788744</v>
      </c>
      <c r="M72" s="102">
        <v>0.1613067077174033</v>
      </c>
      <c r="N72" s="103">
        <v>0.52166092040173884</v>
      </c>
    </row>
    <row r="73" spans="1:18" ht="13.5" thickBot="1" x14ac:dyDescent="0.25">
      <c r="A73" s="40" t="s">
        <v>58</v>
      </c>
      <c r="B73" s="34">
        <v>60908</v>
      </c>
      <c r="C73" s="34">
        <v>53673293.593342938</v>
      </c>
      <c r="D73" s="35">
        <v>46163</v>
      </c>
      <c r="E73" s="20"/>
      <c r="F73" s="69" t="s">
        <v>58</v>
      </c>
      <c r="G73" s="74">
        <v>58227</v>
      </c>
      <c r="H73" s="74">
        <v>57187690.44149784</v>
      </c>
      <c r="I73" s="75">
        <v>42795</v>
      </c>
      <c r="K73" s="12" t="s">
        <v>58</v>
      </c>
      <c r="L73" s="104">
        <v>4.6043931509437197E-2</v>
      </c>
      <c r="M73" s="104">
        <v>-6.1453729308234228E-2</v>
      </c>
      <c r="N73" s="105">
        <v>7.8700782801729208E-2</v>
      </c>
    </row>
    <row r="74" spans="1:18" ht="13.5" thickBot="1" x14ac:dyDescent="0.25">
      <c r="B74" s="37"/>
      <c r="C74" s="37"/>
      <c r="D74" s="37"/>
      <c r="E74" s="20"/>
      <c r="F74" s="63"/>
      <c r="G74" s="70"/>
      <c r="H74" s="70"/>
      <c r="I74" s="70"/>
      <c r="L74" s="100"/>
      <c r="M74" s="100"/>
      <c r="N74" s="100"/>
    </row>
    <row r="75" spans="1:18" ht="13.5" thickBot="1" x14ac:dyDescent="0.25">
      <c r="A75" s="84" t="s">
        <v>59</v>
      </c>
      <c r="B75" s="85">
        <v>418406</v>
      </c>
      <c r="C75" s="85">
        <v>458813447.82501048</v>
      </c>
      <c r="D75" s="85">
        <v>267565</v>
      </c>
      <c r="E75" s="20"/>
      <c r="F75" s="50" t="s">
        <v>59</v>
      </c>
      <c r="G75" s="51">
        <v>349437</v>
      </c>
      <c r="H75" s="51">
        <v>405333002.71042448</v>
      </c>
      <c r="I75" s="55">
        <v>213204</v>
      </c>
      <c r="K75" s="98" t="s">
        <v>59</v>
      </c>
      <c r="L75" s="99">
        <v>0.19737177230802683</v>
      </c>
      <c r="M75" s="99">
        <v>0.13194199524086914</v>
      </c>
      <c r="N75" s="99">
        <v>0.25497176413200506</v>
      </c>
      <c r="O75" s="6"/>
      <c r="P75" s="6"/>
      <c r="Q75" s="6"/>
      <c r="R75" s="6"/>
    </row>
    <row r="76" spans="1:18" ht="13.5" thickBot="1" x14ac:dyDescent="0.25">
      <c r="A76" s="92" t="s">
        <v>60</v>
      </c>
      <c r="B76" s="34">
        <v>418406</v>
      </c>
      <c r="C76" s="34">
        <v>458813447.82501048</v>
      </c>
      <c r="D76" s="35">
        <v>267565</v>
      </c>
      <c r="E76" s="20"/>
      <c r="F76" s="72" t="s">
        <v>60</v>
      </c>
      <c r="G76" s="61">
        <v>349437</v>
      </c>
      <c r="H76" s="61">
        <v>405333002.71042448</v>
      </c>
      <c r="I76" s="62">
        <v>213204</v>
      </c>
      <c r="K76" s="14" t="s">
        <v>60</v>
      </c>
      <c r="L76" s="104">
        <v>0.19737177230802683</v>
      </c>
      <c r="M76" s="104">
        <v>0.13194199524086914</v>
      </c>
      <c r="N76" s="105">
        <v>0.25497176413200506</v>
      </c>
    </row>
    <row r="77" spans="1:18" ht="13.5" thickBot="1" x14ac:dyDescent="0.25">
      <c r="B77" s="37"/>
      <c r="C77" s="37"/>
      <c r="D77" s="37"/>
      <c r="E77" s="20"/>
      <c r="F77" s="63"/>
      <c r="G77" s="70"/>
      <c r="H77" s="70"/>
      <c r="I77" s="70"/>
      <c r="L77" s="100"/>
      <c r="M77" s="100"/>
      <c r="N77" s="100"/>
    </row>
    <row r="78" spans="1:18" ht="13.5" thickBot="1" x14ac:dyDescent="0.25">
      <c r="A78" s="84" t="s">
        <v>61</v>
      </c>
      <c r="B78" s="85">
        <v>216891</v>
      </c>
      <c r="C78" s="85">
        <v>201646450.77202085</v>
      </c>
      <c r="D78" s="85">
        <v>133572</v>
      </c>
      <c r="E78" s="20"/>
      <c r="F78" s="50" t="s">
        <v>61</v>
      </c>
      <c r="G78" s="51">
        <v>214962</v>
      </c>
      <c r="H78" s="51">
        <v>193145307.55797338</v>
      </c>
      <c r="I78" s="55">
        <v>127965</v>
      </c>
      <c r="K78" s="98" t="s">
        <v>61</v>
      </c>
      <c r="L78" s="99">
        <v>8.9736790688585977E-3</v>
      </c>
      <c r="M78" s="99">
        <v>4.4014236336007428E-2</v>
      </c>
      <c r="N78" s="99">
        <v>4.3816668620325849E-2</v>
      </c>
      <c r="O78" s="6"/>
      <c r="P78" s="6"/>
      <c r="Q78" s="6"/>
      <c r="R78" s="6"/>
    </row>
    <row r="79" spans="1:18" ht="13.5" thickBot="1" x14ac:dyDescent="0.25">
      <c r="A79" s="92" t="s">
        <v>62</v>
      </c>
      <c r="B79" s="34">
        <v>216891</v>
      </c>
      <c r="C79" s="34">
        <v>201646450.77202085</v>
      </c>
      <c r="D79" s="35">
        <v>133572</v>
      </c>
      <c r="E79" s="20"/>
      <c r="F79" s="72" t="s">
        <v>62</v>
      </c>
      <c r="G79" s="61">
        <v>214962</v>
      </c>
      <c r="H79" s="61">
        <v>193145307.55797338</v>
      </c>
      <c r="I79" s="62">
        <v>127965</v>
      </c>
      <c r="K79" s="14" t="s">
        <v>62</v>
      </c>
      <c r="L79" s="104">
        <v>8.9736790688585977E-3</v>
      </c>
      <c r="M79" s="104">
        <v>4.4014236336007428E-2</v>
      </c>
      <c r="N79" s="105">
        <v>4.3816668620325849E-2</v>
      </c>
    </row>
    <row r="80" spans="1:18" ht="13.5" thickBot="1" x14ac:dyDescent="0.25">
      <c r="B80" s="37"/>
      <c r="C80" s="37"/>
      <c r="D80" s="37"/>
      <c r="E80" s="20"/>
      <c r="F80" s="63"/>
      <c r="G80" s="70"/>
      <c r="H80" s="70"/>
      <c r="I80" s="70"/>
      <c r="L80" s="100"/>
      <c r="M80" s="100"/>
      <c r="N80" s="100"/>
    </row>
    <row r="81" spans="1:18" ht="13.5" thickBot="1" x14ac:dyDescent="0.25">
      <c r="A81" s="84" t="s">
        <v>63</v>
      </c>
      <c r="B81" s="85">
        <v>74043</v>
      </c>
      <c r="C81" s="85">
        <v>77727369.182351589</v>
      </c>
      <c r="D81" s="85">
        <v>54615</v>
      </c>
      <c r="E81" s="20"/>
      <c r="F81" s="50" t="s">
        <v>63</v>
      </c>
      <c r="G81" s="51">
        <v>59141</v>
      </c>
      <c r="H81" s="51">
        <v>66882776.385923758</v>
      </c>
      <c r="I81" s="55">
        <v>42298</v>
      </c>
      <c r="K81" s="98" t="s">
        <v>63</v>
      </c>
      <c r="L81" s="99">
        <v>0.25197409580494079</v>
      </c>
      <c r="M81" s="99">
        <v>0.16214328086281715</v>
      </c>
      <c r="N81" s="99">
        <v>0.29119580121991584</v>
      </c>
      <c r="O81" s="6"/>
      <c r="P81" s="6"/>
      <c r="Q81" s="6"/>
      <c r="R81" s="6"/>
    </row>
    <row r="82" spans="1:18" ht="13.5" thickBot="1" x14ac:dyDescent="0.25">
      <c r="A82" s="92" t="s">
        <v>64</v>
      </c>
      <c r="B82" s="34">
        <v>74043</v>
      </c>
      <c r="C82" s="34">
        <v>77727369.182351589</v>
      </c>
      <c r="D82" s="35">
        <v>54615</v>
      </c>
      <c r="E82" s="20"/>
      <c r="F82" s="72" t="s">
        <v>64</v>
      </c>
      <c r="G82" s="61">
        <v>59141</v>
      </c>
      <c r="H82" s="61">
        <v>66882776.385923758</v>
      </c>
      <c r="I82" s="62">
        <v>42298</v>
      </c>
      <c r="K82" s="14" t="s">
        <v>64</v>
      </c>
      <c r="L82" s="104">
        <v>0.25197409580494079</v>
      </c>
      <c r="M82" s="104">
        <v>0.16214328086281715</v>
      </c>
      <c r="N82" s="105">
        <v>0.29119580121991584</v>
      </c>
    </row>
    <row r="83" spans="1:18" ht="13.5" thickBot="1" x14ac:dyDescent="0.25">
      <c r="B83" s="111"/>
      <c r="C83" s="111"/>
      <c r="D83" s="111"/>
      <c r="E83" s="20"/>
      <c r="F83" s="63"/>
      <c r="G83" s="70"/>
      <c r="H83" s="70"/>
      <c r="I83" s="70"/>
      <c r="L83" s="100"/>
      <c r="M83" s="100"/>
      <c r="N83" s="100"/>
    </row>
    <row r="84" spans="1:18" ht="13.5" thickBot="1" x14ac:dyDescent="0.25">
      <c r="A84" s="84" t="s">
        <v>65</v>
      </c>
      <c r="B84" s="85">
        <v>114431</v>
      </c>
      <c r="C84" s="85">
        <v>125374210.41562936</v>
      </c>
      <c r="D84" s="85">
        <v>85366</v>
      </c>
      <c r="E84" s="20"/>
      <c r="F84" s="50" t="s">
        <v>65</v>
      </c>
      <c r="G84" s="51">
        <v>98807</v>
      </c>
      <c r="H84" s="51">
        <v>96703432.902039379</v>
      </c>
      <c r="I84" s="55">
        <v>74778</v>
      </c>
      <c r="K84" s="98" t="s">
        <v>65</v>
      </c>
      <c r="L84" s="99">
        <v>0.15812644853097457</v>
      </c>
      <c r="M84" s="99">
        <v>0.29648148626361071</v>
      </c>
      <c r="N84" s="99">
        <v>0.1415924469763834</v>
      </c>
      <c r="O84" s="6"/>
      <c r="P84" s="6"/>
      <c r="Q84" s="6"/>
      <c r="R84" s="6"/>
    </row>
    <row r="85" spans="1:18" ht="13.5" thickBot="1" x14ac:dyDescent="0.25">
      <c r="A85" s="38" t="s">
        <v>66</v>
      </c>
      <c r="B85" s="30">
        <v>32242</v>
      </c>
      <c r="C85" s="30">
        <v>32466844.210944317</v>
      </c>
      <c r="D85" s="31">
        <v>24359</v>
      </c>
      <c r="E85" s="20"/>
      <c r="F85" s="73" t="s">
        <v>66</v>
      </c>
      <c r="G85" s="57">
        <v>25728</v>
      </c>
      <c r="H85" s="57">
        <v>27053273.28122057</v>
      </c>
      <c r="I85" s="58">
        <v>18728</v>
      </c>
      <c r="K85" s="10" t="s">
        <v>66</v>
      </c>
      <c r="L85" s="102">
        <v>0.25318718905472637</v>
      </c>
      <c r="M85" s="102">
        <v>0.2001077974354275</v>
      </c>
      <c r="N85" s="103">
        <v>0.30067278940623665</v>
      </c>
    </row>
    <row r="86" spans="1:18" ht="13.5" thickBot="1" x14ac:dyDescent="0.25">
      <c r="A86" s="39" t="s">
        <v>67</v>
      </c>
      <c r="B86" s="30">
        <v>20495</v>
      </c>
      <c r="C86" s="30">
        <v>24123784.862958364</v>
      </c>
      <c r="D86" s="31">
        <v>15106</v>
      </c>
      <c r="E86" s="20"/>
      <c r="F86" s="68" t="s">
        <v>67</v>
      </c>
      <c r="G86" s="79">
        <v>15897</v>
      </c>
      <c r="H86" s="79">
        <v>16604285.784881741</v>
      </c>
      <c r="I86" s="80">
        <v>12142</v>
      </c>
      <c r="K86" s="11" t="s">
        <v>67</v>
      </c>
      <c r="L86" s="102">
        <v>0.28923696294898416</v>
      </c>
      <c r="M86" s="102">
        <v>0.45286495158515971</v>
      </c>
      <c r="N86" s="103">
        <v>0.24411134903640264</v>
      </c>
    </row>
    <row r="87" spans="1:18" ht="13.5" thickBot="1" x14ac:dyDescent="0.25">
      <c r="A87" s="40" t="s">
        <v>68</v>
      </c>
      <c r="B87" s="34">
        <v>61694</v>
      </c>
      <c r="C87" s="34">
        <v>68783581.341726676</v>
      </c>
      <c r="D87" s="35">
        <v>45901</v>
      </c>
      <c r="E87" s="20"/>
      <c r="F87" s="69" t="s">
        <v>68</v>
      </c>
      <c r="G87" s="74">
        <v>57182</v>
      </c>
      <c r="H87" s="74">
        <v>53045873.83593706</v>
      </c>
      <c r="I87" s="75">
        <v>43908</v>
      </c>
      <c r="K87" s="12" t="s">
        <v>68</v>
      </c>
      <c r="L87" s="104">
        <v>7.8905949424644017E-2</v>
      </c>
      <c r="M87" s="104">
        <v>0.29668108691100059</v>
      </c>
      <c r="N87" s="105">
        <v>4.5390361665300194E-2</v>
      </c>
    </row>
    <row r="88" spans="1:18" ht="13.5" thickBot="1" x14ac:dyDescent="0.25">
      <c r="B88" s="37"/>
      <c r="C88" s="37"/>
      <c r="D88" s="37"/>
      <c r="E88" s="20"/>
      <c r="F88" s="63"/>
      <c r="G88" s="70"/>
      <c r="H88" s="70"/>
      <c r="I88" s="70"/>
      <c r="L88" s="100"/>
      <c r="M88" s="100"/>
      <c r="N88" s="100"/>
    </row>
    <row r="89" spans="1:18" ht="13.5" thickBot="1" x14ac:dyDescent="0.25">
      <c r="A89" s="90" t="s">
        <v>69</v>
      </c>
      <c r="B89" s="85">
        <v>23085</v>
      </c>
      <c r="C89" s="85">
        <v>22713078.850540835</v>
      </c>
      <c r="D89" s="85">
        <v>17123</v>
      </c>
      <c r="E89" s="20"/>
      <c r="F89" s="54" t="s">
        <v>69</v>
      </c>
      <c r="G89" s="51">
        <v>22081</v>
      </c>
      <c r="H89" s="51">
        <v>22664411.206037547</v>
      </c>
      <c r="I89" s="55">
        <v>16209</v>
      </c>
      <c r="K89" s="101" t="s">
        <v>69</v>
      </c>
      <c r="L89" s="99">
        <v>4.5468955210361761E-2</v>
      </c>
      <c r="M89" s="99">
        <v>2.1473156333451371E-3</v>
      </c>
      <c r="N89" s="99">
        <v>5.6388426182984785E-2</v>
      </c>
      <c r="O89" s="6"/>
      <c r="P89" s="6"/>
      <c r="Q89" s="6"/>
      <c r="R89" s="6"/>
    </row>
    <row r="90" spans="1:18" ht="13.5" thickBot="1" x14ac:dyDescent="0.25">
      <c r="A90" s="91" t="s">
        <v>70</v>
      </c>
      <c r="B90" s="34">
        <v>23085</v>
      </c>
      <c r="C90" s="34">
        <v>22713078.850540835</v>
      </c>
      <c r="D90" s="35">
        <v>17123</v>
      </c>
      <c r="E90" s="20"/>
      <c r="F90" s="71" t="s">
        <v>70</v>
      </c>
      <c r="G90" s="61">
        <v>22081</v>
      </c>
      <c r="H90" s="61">
        <v>22664411.206037547</v>
      </c>
      <c r="I90" s="62">
        <v>16209</v>
      </c>
      <c r="K90" s="13" t="s">
        <v>70</v>
      </c>
      <c r="L90" s="104">
        <v>4.5468955210361761E-2</v>
      </c>
      <c r="M90" s="104">
        <v>2.1473156333451371E-3</v>
      </c>
      <c r="N90" s="105">
        <v>5.6388426182984785E-2</v>
      </c>
    </row>
    <row r="91" spans="1:18" ht="13.5" thickBot="1" x14ac:dyDescent="0.25">
      <c r="B91" s="37"/>
      <c r="C91" s="37"/>
      <c r="D91" s="37"/>
      <c r="E91" s="20"/>
      <c r="F91" s="63"/>
      <c r="G91" s="70"/>
      <c r="H91" s="70"/>
      <c r="I91" s="70"/>
      <c r="L91" s="167"/>
      <c r="M91" s="167"/>
      <c r="N91" s="167"/>
    </row>
    <row r="92" spans="1:18" ht="13.5" thickBot="1" x14ac:dyDescent="0.25">
      <c r="A92" s="92" t="s">
        <v>71</v>
      </c>
      <c r="B92" s="125"/>
      <c r="C92" s="125"/>
      <c r="D92" s="126"/>
      <c r="E92" s="20"/>
      <c r="F92" s="72" t="s">
        <v>71</v>
      </c>
      <c r="G92" s="125"/>
      <c r="H92" s="125"/>
      <c r="I92" s="126"/>
      <c r="K92" s="14" t="s">
        <v>71</v>
      </c>
      <c r="L92" s="125"/>
      <c r="M92" s="125"/>
      <c r="N92" s="126"/>
    </row>
  </sheetData>
  <mergeCells count="1">
    <mergeCell ref="K1:L1"/>
  </mergeCells>
  <pageMargins left="0.25" right="0.25" top="0.75" bottom="0.75" header="0.3" footer="0.3"/>
  <pageSetup paperSize="9" scale="51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92"/>
  <sheetViews>
    <sheetView workbookViewId="0">
      <selection activeCell="F9" sqref="F9"/>
    </sheetView>
  </sheetViews>
  <sheetFormatPr baseColWidth="10" defaultRowHeight="15" x14ac:dyDescent="0.25"/>
  <cols>
    <col min="1" max="1" width="21.42578125" customWidth="1"/>
    <col min="2" max="2" width="14.7109375" customWidth="1"/>
    <col min="3" max="3" width="13.85546875" customWidth="1"/>
    <col min="4" max="4" width="12.85546875" customWidth="1"/>
  </cols>
  <sheetData>
    <row r="1" spans="1:9" x14ac:dyDescent="0.25">
      <c r="A1" s="22" t="s">
        <v>73</v>
      </c>
      <c r="B1" s="23" t="s">
        <v>75</v>
      </c>
      <c r="C1" s="25"/>
      <c r="D1" s="25"/>
    </row>
    <row r="2" spans="1:9" x14ac:dyDescent="0.25">
      <c r="A2" s="25" t="s">
        <v>90</v>
      </c>
      <c r="B2" s="26">
        <v>2021</v>
      </c>
      <c r="C2" s="25"/>
      <c r="D2" s="25"/>
    </row>
    <row r="3" spans="1:9" ht="16.5" thickBot="1" x14ac:dyDescent="0.35">
      <c r="A3" s="81"/>
      <c r="B3" s="24"/>
      <c r="C3" s="24"/>
      <c r="D3" s="24"/>
    </row>
    <row r="4" spans="1:9" ht="15.75" thickBot="1" x14ac:dyDescent="0.3">
      <c r="A4" s="27"/>
      <c r="B4" s="95" t="s">
        <v>72</v>
      </c>
      <c r="C4" s="82" t="s">
        <v>0</v>
      </c>
      <c r="D4" s="83" t="s">
        <v>3</v>
      </c>
    </row>
    <row r="5" spans="1:9" ht="15.75" thickBot="1" x14ac:dyDescent="0.3">
      <c r="A5" s="27"/>
      <c r="B5" s="27"/>
      <c r="C5" s="28"/>
      <c r="D5" s="27"/>
    </row>
    <row r="6" spans="1:9" ht="15.75" thickBot="1" x14ac:dyDescent="0.3">
      <c r="A6" s="84" t="s">
        <v>1</v>
      </c>
      <c r="B6" s="85">
        <f t="shared" ref="B6" si="0">+B8+B18+B23+B26+B29+B33+B36+B43+B54+B60+B65+B69+B75+B78+B81+B84+B89+B92</f>
        <v>0</v>
      </c>
      <c r="C6" s="85">
        <f>+C8+C18+C23+C26+C29+C33+C36+C43+C54+C60+C65+C69+C75+C78+C81+C84+C89+C92</f>
        <v>0</v>
      </c>
      <c r="D6" s="85">
        <f>+D8+D18+D23+D26+D29+D33+D36+D43+D54+D60+D65+D69+D75+D78+D81+D84+D89+D92</f>
        <v>0</v>
      </c>
      <c r="E6" t="s">
        <v>93</v>
      </c>
      <c r="F6" s="159"/>
      <c r="G6" s="159"/>
      <c r="H6" s="159"/>
      <c r="I6" s="157" t="s">
        <v>93</v>
      </c>
    </row>
    <row r="7" spans="1:9" ht="15.75" thickBot="1" x14ac:dyDescent="0.3">
      <c r="A7" s="24"/>
      <c r="B7" s="37"/>
      <c r="C7" s="37"/>
      <c r="D7" s="111"/>
      <c r="E7" t="s">
        <v>91</v>
      </c>
      <c r="F7" s="157"/>
      <c r="G7" s="157"/>
      <c r="H7" s="157"/>
      <c r="I7" s="157" t="s">
        <v>92</v>
      </c>
    </row>
    <row r="8" spans="1:9" ht="15.75" thickBot="1" x14ac:dyDescent="0.3">
      <c r="A8" s="86" t="s">
        <v>4</v>
      </c>
      <c r="B8" s="87">
        <f t="shared" ref="B8:C8" si="1">+B9+B10+B11+B12+B13+B14+B15+B16</f>
        <v>0</v>
      </c>
      <c r="C8" s="87">
        <f t="shared" si="1"/>
        <v>0</v>
      </c>
      <c r="D8" s="87">
        <f>+D9+D10+D11+D12+D13+D14+D15+D16</f>
        <v>0</v>
      </c>
      <c r="F8" s="157"/>
      <c r="G8" s="157"/>
      <c r="H8" s="157"/>
      <c r="I8" s="157"/>
    </row>
    <row r="9" spans="1:9" ht="15.75" thickBot="1" x14ac:dyDescent="0.3">
      <c r="A9" s="29" t="s">
        <v>5</v>
      </c>
      <c r="B9" s="30">
        <f>'Enero 2021'!B9+'Febrero 2021'!B9+'Marzo 2021'!B9+'Abril 2021'!B9+'Mayo 2021'!B9+'Junio 2021'!B9+'Julio 2021'!B9+'Agosto 2021'!B9+'Septiembre 2021'!B9+'Octubre 2021'!B9+'Noviembre 2021'!B9+'Diciembre 2021'!B9-'Año 2021'!B9</f>
        <v>0</v>
      </c>
      <c r="C9" s="30">
        <f>'Enero 2021'!C9+'Febrero 2021'!C9+'Marzo 2021'!C9+'Abril 2021'!C9+'Mayo 2021'!C9+'Junio 2021'!C9+'Julio 2021'!C9+'Agosto 2021'!C9+'Septiembre 2021'!C9+'Octubre 2021'!C9+'Noviembre 2021'!C9+'Diciembre 2021'!C9-'Año 2021'!C9</f>
        <v>0</v>
      </c>
      <c r="D9" s="31">
        <f>'Enero 2021'!D9+'Febrero 2021'!D9+'Marzo 2021'!D9+'Abril 2021'!D9+'Mayo 2021'!D9+'Junio 2021'!D9+'Julio 2021'!D9+'Agosto 2021'!D9+'Septiembre 2021'!D9+'Octubre 2021'!D9+'Noviembre 2021'!D9+'Diciembre 2021'!D9-'Año 2021'!D9</f>
        <v>0</v>
      </c>
      <c r="F9" s="159">
        <f>'ITR21'!B9+IITR21!B9+IIITR21!B9+IVTR21!B9-'Año 2021'!B9</f>
        <v>0</v>
      </c>
      <c r="G9" s="159">
        <f>'ITR21'!C9+IITR21!C9+IIITR21!C9+IVTR21!C9-'Año 2021'!C9</f>
        <v>0</v>
      </c>
      <c r="H9" s="159">
        <f>'ITR21'!D9+IITR21!D9+IIITR21!D9+IVTR21!D9-'Año 2021'!D9</f>
        <v>0</v>
      </c>
      <c r="I9" s="157"/>
    </row>
    <row r="10" spans="1:9" ht="15.75" thickBot="1" x14ac:dyDescent="0.3">
      <c r="A10" s="32" t="s">
        <v>6</v>
      </c>
      <c r="B10" s="30">
        <f>'Enero 2021'!B10+'Febrero 2021'!B10+'Marzo 2021'!B10+'Abril 2021'!B10+'Mayo 2021'!B10+'Junio 2021'!B10+'Julio 2021'!B10+'Agosto 2021'!B10+'Septiembre 2021'!B10+'Octubre 2021'!B10+'Noviembre 2021'!B10+'Diciembre 2021'!B10-'Año 2021'!B10</f>
        <v>0</v>
      </c>
      <c r="C10" s="30">
        <f>'Enero 2021'!C10+'Febrero 2021'!C10+'Marzo 2021'!C10+'Abril 2021'!C10+'Mayo 2021'!C10+'Junio 2021'!C10+'Julio 2021'!C10+'Agosto 2021'!C10+'Septiembre 2021'!C10+'Octubre 2021'!C10+'Noviembre 2021'!C10+'Diciembre 2021'!C10-'Año 2021'!C10</f>
        <v>0</v>
      </c>
      <c r="D10" s="31">
        <f>'Enero 2021'!D10+'Febrero 2021'!D10+'Marzo 2021'!D10+'Abril 2021'!D10+'Mayo 2021'!D10+'Junio 2021'!D10+'Julio 2021'!D10+'Agosto 2021'!D10+'Septiembre 2021'!D10+'Octubre 2021'!D10+'Noviembre 2021'!D10+'Diciembre 2021'!D10-'Año 2021'!D10</f>
        <v>0</v>
      </c>
      <c r="F10" s="159">
        <f>'ITR21'!B10+IITR21!B10+IIITR21!B10+IVTR21!B10-'Año 2021'!B10</f>
        <v>0</v>
      </c>
      <c r="G10" s="159">
        <f>'ITR21'!C10+IITR21!C10+IIITR21!C10+IVTR21!C10-'Año 2021'!C10</f>
        <v>0</v>
      </c>
      <c r="H10" s="159">
        <f>'ITR21'!D10+IITR21!D10+IIITR21!D10+IVTR21!D10-'Año 2021'!D10</f>
        <v>0</v>
      </c>
      <c r="I10" s="157"/>
    </row>
    <row r="11" spans="1:9" ht="15.75" thickBot="1" x14ac:dyDescent="0.3">
      <c r="A11" s="32" t="s">
        <v>7</v>
      </c>
      <c r="B11" s="30">
        <f>'Enero 2021'!B11+'Febrero 2021'!B11+'Marzo 2021'!B11+'Abril 2021'!B11+'Mayo 2021'!B11+'Junio 2021'!B11+'Julio 2021'!B11+'Agosto 2021'!B11+'Septiembre 2021'!B11+'Octubre 2021'!B11+'Noviembre 2021'!B11+'Diciembre 2021'!B11-'Año 2021'!B11</f>
        <v>0</v>
      </c>
      <c r="C11" s="30">
        <f>'Enero 2021'!C11+'Febrero 2021'!C11+'Marzo 2021'!C11+'Abril 2021'!C11+'Mayo 2021'!C11+'Junio 2021'!C11+'Julio 2021'!C11+'Agosto 2021'!C11+'Septiembre 2021'!C11+'Octubre 2021'!C11+'Noviembre 2021'!C11+'Diciembre 2021'!C11-'Año 2021'!C11</f>
        <v>0</v>
      </c>
      <c r="D11" s="31">
        <f>'Enero 2021'!D11+'Febrero 2021'!D11+'Marzo 2021'!D11+'Abril 2021'!D11+'Mayo 2021'!D11+'Junio 2021'!D11+'Julio 2021'!D11+'Agosto 2021'!D11+'Septiembre 2021'!D11+'Octubre 2021'!D11+'Noviembre 2021'!D11+'Diciembre 2021'!D11-'Año 2021'!D11</f>
        <v>0</v>
      </c>
      <c r="F11" s="159">
        <f>'ITR21'!B11+IITR21!B11+IIITR21!B11+IVTR21!B11-'Año 2021'!B11</f>
        <v>0</v>
      </c>
      <c r="G11" s="159">
        <f>'ITR21'!C11+IITR21!C11+IIITR21!C11+IVTR21!C11-'Año 2021'!C11</f>
        <v>0</v>
      </c>
      <c r="H11" s="159">
        <f>'ITR21'!D11+IITR21!D11+IIITR21!D11+IVTR21!D11-'Año 2021'!D11</f>
        <v>0</v>
      </c>
      <c r="I11" s="157"/>
    </row>
    <row r="12" spans="1:9" ht="15.75" thickBot="1" x14ac:dyDescent="0.3">
      <c r="A12" s="32" t="s">
        <v>8</v>
      </c>
      <c r="B12" s="30">
        <f>'Enero 2021'!B12+'Febrero 2021'!B12+'Marzo 2021'!B12+'Abril 2021'!B12+'Mayo 2021'!B12+'Junio 2021'!B12+'Julio 2021'!B12+'Agosto 2021'!B12+'Septiembre 2021'!B12+'Octubre 2021'!B12+'Noviembre 2021'!B12+'Diciembre 2021'!B12-'Año 2021'!B12</f>
        <v>0</v>
      </c>
      <c r="C12" s="30">
        <f>'Enero 2021'!C12+'Febrero 2021'!C12+'Marzo 2021'!C12+'Abril 2021'!C12+'Mayo 2021'!C12+'Junio 2021'!C12+'Julio 2021'!C12+'Agosto 2021'!C12+'Septiembre 2021'!C12+'Octubre 2021'!C12+'Noviembre 2021'!C12+'Diciembre 2021'!C12-'Año 2021'!C12</f>
        <v>0</v>
      </c>
      <c r="D12" s="31">
        <f>'Enero 2021'!D12+'Febrero 2021'!D12+'Marzo 2021'!D12+'Abril 2021'!D12+'Mayo 2021'!D12+'Junio 2021'!D12+'Julio 2021'!D12+'Agosto 2021'!D12+'Septiembre 2021'!D12+'Octubre 2021'!D12+'Noviembre 2021'!D12+'Diciembre 2021'!D12-'Año 2021'!D12</f>
        <v>0</v>
      </c>
      <c r="F12" s="159">
        <f>'ITR21'!B12+IITR21!B12+IIITR21!B12+IVTR21!B12-'Año 2021'!B12</f>
        <v>0</v>
      </c>
      <c r="G12" s="159">
        <f>'ITR21'!C12+IITR21!C12+IIITR21!C12+IVTR21!C12-'Año 2021'!C12</f>
        <v>0</v>
      </c>
      <c r="H12" s="159">
        <f>'ITR21'!D12+IITR21!D12+IIITR21!D12+IVTR21!D12-'Año 2021'!D12</f>
        <v>0</v>
      </c>
      <c r="I12" s="157"/>
    </row>
    <row r="13" spans="1:9" ht="15.75" thickBot="1" x14ac:dyDescent="0.3">
      <c r="A13" s="32" t="s">
        <v>9</v>
      </c>
      <c r="B13" s="30">
        <f>'Enero 2021'!B13+'Febrero 2021'!B13+'Marzo 2021'!B13+'Abril 2021'!B13+'Mayo 2021'!B13+'Junio 2021'!B13+'Julio 2021'!B13+'Agosto 2021'!B13+'Septiembre 2021'!B13+'Octubre 2021'!B13+'Noviembre 2021'!B13+'Diciembre 2021'!B13-'Año 2021'!B13</f>
        <v>0</v>
      </c>
      <c r="C13" s="30">
        <f>'Enero 2021'!C13+'Febrero 2021'!C13+'Marzo 2021'!C13+'Abril 2021'!C13+'Mayo 2021'!C13+'Junio 2021'!C13+'Julio 2021'!C13+'Agosto 2021'!C13+'Septiembre 2021'!C13+'Octubre 2021'!C13+'Noviembre 2021'!C13+'Diciembre 2021'!C13-'Año 2021'!C13</f>
        <v>0</v>
      </c>
      <c r="D13" s="31">
        <f>'Enero 2021'!D13+'Febrero 2021'!D13+'Marzo 2021'!D13+'Abril 2021'!D13+'Mayo 2021'!D13+'Junio 2021'!D13+'Julio 2021'!D13+'Agosto 2021'!D13+'Septiembre 2021'!D13+'Octubre 2021'!D13+'Noviembre 2021'!D13+'Diciembre 2021'!D13-'Año 2021'!D13</f>
        <v>0</v>
      </c>
      <c r="F13" s="159">
        <f>'ITR21'!B13+IITR21!B13+IIITR21!B13+IVTR21!B13-'Año 2021'!B13</f>
        <v>0</v>
      </c>
      <c r="G13" s="159">
        <f>'ITR21'!C13+IITR21!C13+IIITR21!C13+IVTR21!C13-'Año 2021'!C13</f>
        <v>0</v>
      </c>
      <c r="H13" s="159">
        <f>'ITR21'!D13+IITR21!D13+IIITR21!D13+IVTR21!D13-'Año 2021'!D13</f>
        <v>0</v>
      </c>
      <c r="I13" s="157"/>
    </row>
    <row r="14" spans="1:9" ht="15.75" thickBot="1" x14ac:dyDescent="0.3">
      <c r="A14" s="32" t="s">
        <v>10</v>
      </c>
      <c r="B14" s="30">
        <f>'Enero 2021'!B14+'Febrero 2021'!B14+'Marzo 2021'!B14+'Abril 2021'!B14+'Mayo 2021'!B14+'Junio 2021'!B14+'Julio 2021'!B14+'Agosto 2021'!B14+'Septiembre 2021'!B14+'Octubre 2021'!B14+'Noviembre 2021'!B14+'Diciembre 2021'!B14-'Año 2021'!B14</f>
        <v>0</v>
      </c>
      <c r="C14" s="30">
        <f>'Enero 2021'!C14+'Febrero 2021'!C14+'Marzo 2021'!C14+'Abril 2021'!C14+'Mayo 2021'!C14+'Junio 2021'!C14+'Julio 2021'!C14+'Agosto 2021'!C14+'Septiembre 2021'!C14+'Octubre 2021'!C14+'Noviembre 2021'!C14+'Diciembre 2021'!C14-'Año 2021'!C14</f>
        <v>0</v>
      </c>
      <c r="D14" s="31">
        <f>'Enero 2021'!D14+'Febrero 2021'!D14+'Marzo 2021'!D14+'Abril 2021'!D14+'Mayo 2021'!D14+'Junio 2021'!D14+'Julio 2021'!D14+'Agosto 2021'!D14+'Septiembre 2021'!D14+'Octubre 2021'!D14+'Noviembre 2021'!D14+'Diciembre 2021'!D14-'Año 2021'!D14</f>
        <v>0</v>
      </c>
      <c r="F14" s="159">
        <f>'ITR21'!B14+IITR21!B14+IIITR21!B14+IVTR21!B14-'Año 2021'!B14</f>
        <v>0</v>
      </c>
      <c r="G14" s="159">
        <f>'ITR21'!C14+IITR21!C14+IIITR21!C14+IVTR21!C14-'Año 2021'!C14</f>
        <v>0</v>
      </c>
      <c r="H14" s="159">
        <f>'ITR21'!D14+IITR21!D14+IIITR21!D14+IVTR21!D14-'Año 2021'!D14</f>
        <v>0</v>
      </c>
      <c r="I14" s="157"/>
    </row>
    <row r="15" spans="1:9" ht="15.75" thickBot="1" x14ac:dyDescent="0.3">
      <c r="A15" s="32" t="s">
        <v>11</v>
      </c>
      <c r="B15" s="30">
        <f>'Enero 2021'!B15+'Febrero 2021'!B15+'Marzo 2021'!B15+'Abril 2021'!B15+'Mayo 2021'!B15+'Junio 2021'!B15+'Julio 2021'!B15+'Agosto 2021'!B15+'Septiembre 2021'!B15+'Octubre 2021'!B15+'Noviembre 2021'!B15+'Diciembre 2021'!B15-'Año 2021'!B15</f>
        <v>0</v>
      </c>
      <c r="C15" s="30">
        <f>'Enero 2021'!C15+'Febrero 2021'!C15+'Marzo 2021'!C15+'Abril 2021'!C15+'Mayo 2021'!C15+'Junio 2021'!C15+'Julio 2021'!C15+'Agosto 2021'!C15+'Septiembre 2021'!C15+'Octubre 2021'!C15+'Noviembre 2021'!C15+'Diciembre 2021'!C15-'Año 2021'!C15</f>
        <v>0</v>
      </c>
      <c r="D15" s="31">
        <f>'Enero 2021'!D15+'Febrero 2021'!D15+'Marzo 2021'!D15+'Abril 2021'!D15+'Mayo 2021'!D15+'Junio 2021'!D15+'Julio 2021'!D15+'Agosto 2021'!D15+'Septiembre 2021'!D15+'Octubre 2021'!D15+'Noviembre 2021'!D15+'Diciembre 2021'!D15-'Año 2021'!D15</f>
        <v>0</v>
      </c>
      <c r="F15" s="159">
        <f>'ITR21'!B15+IITR21!B15+IIITR21!B15+IVTR21!B15-'Año 2021'!B15</f>
        <v>0</v>
      </c>
      <c r="G15" s="159">
        <f>'ITR21'!C15+IITR21!C15+IIITR21!C15+IVTR21!C15-'Año 2021'!C15</f>
        <v>0</v>
      </c>
      <c r="H15" s="159">
        <f>'ITR21'!D15+IITR21!D15+IIITR21!D15+IVTR21!D15-'Año 2021'!D15</f>
        <v>0</v>
      </c>
      <c r="I15" s="157"/>
    </row>
    <row r="16" spans="1:9" ht="15.75" thickBot="1" x14ac:dyDescent="0.3">
      <c r="A16" s="33" t="s">
        <v>12</v>
      </c>
      <c r="B16" s="34">
        <f>'Enero 2021'!B16+'Febrero 2021'!B16+'Marzo 2021'!B16+'Abril 2021'!B16+'Mayo 2021'!B16+'Junio 2021'!B16+'Julio 2021'!B16+'Agosto 2021'!B16+'Septiembre 2021'!B16+'Octubre 2021'!B16+'Noviembre 2021'!B16+'Diciembre 2021'!B16-'Año 2021'!B16</f>
        <v>0</v>
      </c>
      <c r="C16" s="34">
        <f>'Enero 2021'!C16+'Febrero 2021'!C16+'Marzo 2021'!C16+'Abril 2021'!C16+'Mayo 2021'!C16+'Junio 2021'!C16+'Julio 2021'!C16+'Agosto 2021'!C16+'Septiembre 2021'!C16+'Octubre 2021'!C16+'Noviembre 2021'!C16+'Diciembre 2021'!C16-'Año 2021'!C16</f>
        <v>0</v>
      </c>
      <c r="D16" s="35">
        <f>'Enero 2021'!D16+'Febrero 2021'!D16+'Marzo 2021'!D16+'Abril 2021'!D16+'Mayo 2021'!D16+'Junio 2021'!D16+'Julio 2021'!D16+'Agosto 2021'!D16+'Septiembre 2021'!D16+'Octubre 2021'!D16+'Noviembre 2021'!D16+'Diciembre 2021'!D16-'Año 2021'!D16</f>
        <v>0</v>
      </c>
      <c r="F16" s="159">
        <f>'ITR21'!B16+IITR21!B16+IIITR21!B16+IVTR21!B16-'Año 2021'!B16</f>
        <v>0</v>
      </c>
      <c r="G16" s="159">
        <f>'ITR21'!C16+IITR21!C16+IIITR21!C16+IVTR21!C16-'Año 2021'!C16</f>
        <v>0</v>
      </c>
      <c r="H16" s="159">
        <f>'ITR21'!D16+IITR21!D16+IIITR21!D16+IVTR21!D16-'Año 2021'!D16</f>
        <v>0</v>
      </c>
      <c r="I16" s="157"/>
    </row>
    <row r="17" spans="1:9" ht="15.75" thickBot="1" x14ac:dyDescent="0.3">
      <c r="A17" s="24"/>
      <c r="B17" s="127"/>
      <c r="C17" s="127"/>
      <c r="D17" s="127"/>
      <c r="F17" s="159"/>
      <c r="G17" s="159"/>
      <c r="H17" s="159"/>
      <c r="I17" s="157"/>
    </row>
    <row r="18" spans="1:9" ht="15.75" thickBot="1" x14ac:dyDescent="0.3">
      <c r="A18" s="88" t="s">
        <v>13</v>
      </c>
      <c r="B18" s="89">
        <f t="shared" ref="B18:C18" si="2">+B19+B20+B21</f>
        <v>0</v>
      </c>
      <c r="C18" s="89">
        <f t="shared" si="2"/>
        <v>0</v>
      </c>
      <c r="D18" s="89">
        <f>+D19+D20+D21</f>
        <v>0</v>
      </c>
      <c r="F18" s="159"/>
      <c r="G18" s="159"/>
      <c r="H18" s="159"/>
      <c r="I18" s="157"/>
    </row>
    <row r="19" spans="1:9" ht="15.75" thickBot="1" x14ac:dyDescent="0.3">
      <c r="A19" s="38" t="s">
        <v>14</v>
      </c>
      <c r="B19" s="128">
        <f>'Enero 2021'!B19+'Febrero 2021'!B19+'Marzo 2021'!B19+'Abril 2021'!B19+'Mayo 2021'!B19+'Junio 2021'!B19+'Julio 2021'!B19+'Agosto 2021'!B19+'Septiembre 2021'!B19+'Octubre 2021'!B19+'Noviembre 2021'!B19+'Diciembre 2021'!B19-'Año 2021'!B19</f>
        <v>0</v>
      </c>
      <c r="C19" s="128">
        <f>'Enero 2021'!C19+'Febrero 2021'!C19+'Marzo 2021'!C19+'Abril 2021'!C19+'Mayo 2021'!C19+'Junio 2021'!C19+'Julio 2021'!C19+'Agosto 2021'!C19+'Septiembre 2021'!C19+'Octubre 2021'!C19+'Noviembre 2021'!C19+'Diciembre 2021'!C19-'Año 2021'!C19</f>
        <v>0</v>
      </c>
      <c r="D19" s="129">
        <f>'Enero 2021'!D19+'Febrero 2021'!D19+'Marzo 2021'!D19+'Abril 2021'!D19+'Mayo 2021'!D19+'Junio 2021'!D19+'Julio 2021'!D19+'Agosto 2021'!D19+'Septiembre 2021'!D19+'Octubre 2021'!D19+'Noviembre 2021'!D19+'Diciembre 2021'!D19-'Año 2021'!D19</f>
        <v>0</v>
      </c>
      <c r="F19" s="159">
        <f>'ITR21'!B19+IITR21!B19+IIITR21!B19+IVTR21!B19-'Año 2021'!B19</f>
        <v>0</v>
      </c>
      <c r="G19" s="159">
        <f>'ITR21'!C19+IITR21!C19+IIITR21!C19+IVTR21!C19-'Año 2021'!C19</f>
        <v>0</v>
      </c>
      <c r="H19" s="159">
        <f>'ITR21'!D19+IITR21!D19+IIITR21!D19+IVTR21!D19-'Año 2021'!D19</f>
        <v>0</v>
      </c>
      <c r="I19" s="157"/>
    </row>
    <row r="20" spans="1:9" ht="15.75" thickBot="1" x14ac:dyDescent="0.3">
      <c r="A20" s="39" t="s">
        <v>15</v>
      </c>
      <c r="B20" s="128">
        <f>'Enero 2021'!B20+'Febrero 2021'!B20+'Marzo 2021'!B20+'Abril 2021'!B20+'Mayo 2021'!B20+'Junio 2021'!B20+'Julio 2021'!B20+'Agosto 2021'!B20+'Septiembre 2021'!B20+'Octubre 2021'!B20+'Noviembre 2021'!B20+'Diciembre 2021'!B20-'Año 2021'!B20</f>
        <v>0</v>
      </c>
      <c r="C20" s="128">
        <f>'Enero 2021'!C20+'Febrero 2021'!C20+'Marzo 2021'!C20+'Abril 2021'!C20+'Mayo 2021'!C20+'Junio 2021'!C20+'Julio 2021'!C20+'Agosto 2021'!C20+'Septiembre 2021'!C20+'Octubre 2021'!C20+'Noviembre 2021'!C20+'Diciembre 2021'!C20-'Año 2021'!C20</f>
        <v>0</v>
      </c>
      <c r="D20" s="129">
        <f>'Enero 2021'!D20+'Febrero 2021'!D20+'Marzo 2021'!D20+'Abril 2021'!D20+'Mayo 2021'!D20+'Junio 2021'!D20+'Julio 2021'!D20+'Agosto 2021'!D20+'Septiembre 2021'!D20+'Octubre 2021'!D20+'Noviembre 2021'!D20+'Diciembre 2021'!D20-'Año 2021'!D20</f>
        <v>0</v>
      </c>
      <c r="F20" s="159">
        <f>'ITR21'!B20+IITR21!B20+IIITR21!B20+IVTR21!B20-'Año 2021'!B20</f>
        <v>0</v>
      </c>
      <c r="G20" s="159">
        <f>'ITR21'!C20+IITR21!C20+IIITR21!C20+IVTR21!C20-'Año 2021'!C20</f>
        <v>0</v>
      </c>
      <c r="H20" s="159">
        <f>'ITR21'!D20+IITR21!D20+IIITR21!D20+IVTR21!D20-'Año 2021'!D20</f>
        <v>0</v>
      </c>
      <c r="I20" s="157"/>
    </row>
    <row r="21" spans="1:9" ht="15.75" thickBot="1" x14ac:dyDescent="0.3">
      <c r="A21" s="40" t="s">
        <v>16</v>
      </c>
      <c r="B21" s="130">
        <f>'Enero 2021'!B21+'Febrero 2021'!B21+'Marzo 2021'!B21+'Abril 2021'!B21+'Mayo 2021'!B21+'Junio 2021'!B21+'Julio 2021'!B21+'Agosto 2021'!B21+'Septiembre 2021'!B21+'Octubre 2021'!B21+'Noviembre 2021'!B21+'Diciembre 2021'!B21-'Año 2021'!B21</f>
        <v>0</v>
      </c>
      <c r="C21" s="130">
        <f>'Enero 2021'!C21+'Febrero 2021'!C21+'Marzo 2021'!C21+'Abril 2021'!C21+'Mayo 2021'!C21+'Junio 2021'!C21+'Julio 2021'!C21+'Agosto 2021'!C21+'Septiembre 2021'!C21+'Octubre 2021'!C21+'Noviembre 2021'!C21+'Diciembre 2021'!C21-'Año 2021'!C21</f>
        <v>0</v>
      </c>
      <c r="D21" s="131">
        <f>'Enero 2021'!D21+'Febrero 2021'!D21+'Marzo 2021'!D21+'Abril 2021'!D21+'Mayo 2021'!D21+'Junio 2021'!D21+'Julio 2021'!D21+'Agosto 2021'!D21+'Septiembre 2021'!D21+'Octubre 2021'!D21+'Noviembre 2021'!D21+'Diciembre 2021'!D21-'Año 2021'!D21</f>
        <v>0</v>
      </c>
      <c r="F21" s="159">
        <f>'ITR21'!B21+IITR21!B21+IIITR21!B21+IVTR21!B21-'Año 2021'!B21</f>
        <v>0</v>
      </c>
      <c r="G21" s="159">
        <f>'ITR21'!C21+IITR21!C21+IIITR21!C21+IVTR21!C21-'Año 2021'!C21</f>
        <v>0</v>
      </c>
      <c r="H21" s="159">
        <f>'ITR21'!D21+IITR21!D21+IIITR21!D21+IVTR21!D21-'Año 2021'!D21</f>
        <v>0</v>
      </c>
      <c r="I21" s="157"/>
    </row>
    <row r="22" spans="1:9" ht="15.75" thickBot="1" x14ac:dyDescent="0.3">
      <c r="A22" s="24"/>
      <c r="B22" s="37"/>
      <c r="C22" s="37"/>
      <c r="D22" s="37"/>
      <c r="F22" s="159"/>
      <c r="G22" s="159"/>
      <c r="H22" s="159"/>
      <c r="I22" s="157"/>
    </row>
    <row r="23" spans="1:9" ht="15.75" thickBot="1" x14ac:dyDescent="0.3">
      <c r="A23" s="90" t="s">
        <v>17</v>
      </c>
      <c r="B23" s="85">
        <f t="shared" ref="B23:C23" si="3">+B24</f>
        <v>0</v>
      </c>
      <c r="C23" s="85">
        <f t="shared" si="3"/>
        <v>0</v>
      </c>
      <c r="D23" s="85">
        <f>+D24</f>
        <v>0</v>
      </c>
      <c r="F23" s="159"/>
      <c r="G23" s="159"/>
      <c r="H23" s="159"/>
      <c r="I23" s="157"/>
    </row>
    <row r="24" spans="1:9" ht="15.75" thickBot="1" x14ac:dyDescent="0.3">
      <c r="A24" s="91" t="s">
        <v>18</v>
      </c>
      <c r="B24" s="34">
        <f>'Enero 2021'!B24+'Febrero 2021'!B24+'Marzo 2021'!B24+'Abril 2021'!B24+'Mayo 2021'!B24+'Junio 2021'!B24+'Julio 2021'!B24+'Agosto 2021'!B24+'Septiembre 2021'!B24+'Octubre 2021'!B24+'Noviembre 2021'!B24+'Diciembre 2021'!B24-'Año 2021'!B24</f>
        <v>0</v>
      </c>
      <c r="C24" s="34">
        <f>'Enero 2021'!C24+'Febrero 2021'!C24+'Marzo 2021'!C24+'Abril 2021'!C24+'Mayo 2021'!C24+'Junio 2021'!C24+'Julio 2021'!C24+'Agosto 2021'!C24+'Septiembre 2021'!C24+'Octubre 2021'!C24+'Noviembre 2021'!C24+'Diciembre 2021'!C24-'Año 2021'!C24</f>
        <v>0</v>
      </c>
      <c r="D24" s="35">
        <f>'Enero 2021'!D24+'Febrero 2021'!D24+'Marzo 2021'!D24+'Abril 2021'!D24+'Mayo 2021'!D24+'Junio 2021'!D24+'Julio 2021'!D24+'Agosto 2021'!D24+'Septiembre 2021'!D24+'Octubre 2021'!D24+'Noviembre 2021'!D24+'Diciembre 2021'!D24-'Año 2021'!D24</f>
        <v>0</v>
      </c>
      <c r="F24" s="159">
        <f>'ITR21'!B24+IITR21!B24+IIITR21!B24+IVTR21!B24-'Año 2021'!B24</f>
        <v>0</v>
      </c>
      <c r="G24" s="159">
        <f>'ITR21'!C24+IITR21!C24+IIITR21!C24+IVTR21!C24-'Año 2021'!C24</f>
        <v>0</v>
      </c>
      <c r="H24" s="159">
        <f>'ITR21'!D24+IITR21!D24+IIITR21!D24+IVTR21!D24-'Año 2021'!D24</f>
        <v>0</v>
      </c>
      <c r="I24" s="157"/>
    </row>
    <row r="25" spans="1:9" ht="15.75" thickBot="1" x14ac:dyDescent="0.3">
      <c r="A25" s="24"/>
      <c r="B25" s="37"/>
      <c r="C25" s="37"/>
      <c r="D25" s="37"/>
      <c r="F25" s="159"/>
      <c r="G25" s="159"/>
      <c r="H25" s="159"/>
      <c r="I25" s="157"/>
    </row>
    <row r="26" spans="1:9" ht="15.75" thickBot="1" x14ac:dyDescent="0.3">
      <c r="A26" s="84" t="s">
        <v>19</v>
      </c>
      <c r="B26" s="85">
        <f t="shared" ref="B26:C26" si="4">+B27</f>
        <v>0</v>
      </c>
      <c r="C26" s="85">
        <f t="shared" si="4"/>
        <v>0</v>
      </c>
      <c r="D26" s="85">
        <f>+D27</f>
        <v>0</v>
      </c>
      <c r="F26" s="159"/>
      <c r="G26" s="159"/>
      <c r="H26" s="159"/>
      <c r="I26" s="157"/>
    </row>
    <row r="27" spans="1:9" ht="15.75" thickBot="1" x14ac:dyDescent="0.3">
      <c r="A27" s="92" t="s">
        <v>20</v>
      </c>
      <c r="B27" s="34">
        <f>'Enero 2021'!B27+'Febrero 2021'!B27+'Marzo 2021'!B27+'Abril 2021'!B27+'Mayo 2021'!B27+'Junio 2021'!B27+'Julio 2021'!B27+'Agosto 2021'!B27+'Septiembre 2021'!B27+'Octubre 2021'!B27+'Noviembre 2021'!B27+'Diciembre 2021'!B27-'Año 2021'!B27</f>
        <v>0</v>
      </c>
      <c r="C27" s="34">
        <f>'Enero 2021'!C27+'Febrero 2021'!C27+'Marzo 2021'!C27+'Abril 2021'!C27+'Mayo 2021'!C27+'Junio 2021'!C27+'Julio 2021'!C27+'Agosto 2021'!C27+'Septiembre 2021'!C27+'Octubre 2021'!C27+'Noviembre 2021'!C27+'Diciembre 2021'!C27-'Año 2021'!C27</f>
        <v>0</v>
      </c>
      <c r="D27" s="35">
        <f>'Enero 2021'!D27+'Febrero 2021'!D27+'Marzo 2021'!D27+'Abril 2021'!D27+'Mayo 2021'!D27+'Junio 2021'!D27+'Julio 2021'!D27+'Agosto 2021'!D27+'Septiembre 2021'!D27+'Octubre 2021'!D27+'Noviembre 2021'!D27+'Diciembre 2021'!D27-'Año 2021'!D27</f>
        <v>0</v>
      </c>
      <c r="F27" s="159">
        <f>'ITR21'!B27+IITR21!B27+IIITR21!B27+IVTR21!B27-'Año 2021'!B27</f>
        <v>0</v>
      </c>
      <c r="G27" s="159">
        <f>'ITR21'!C27+IITR21!C27+IIITR21!C27+IVTR21!C27-'Año 2021'!C27</f>
        <v>0</v>
      </c>
      <c r="H27" s="159">
        <f>'ITR21'!D27+IITR21!D27+IIITR21!D27+IVTR21!D27-'Año 2021'!D27</f>
        <v>0</v>
      </c>
      <c r="I27" s="157"/>
    </row>
    <row r="28" spans="1:9" ht="15.75" thickBot="1" x14ac:dyDescent="0.3">
      <c r="A28" s="24"/>
      <c r="B28" s="37"/>
      <c r="C28" s="37"/>
      <c r="D28" s="37"/>
      <c r="F28" s="159"/>
      <c r="G28" s="159"/>
      <c r="H28" s="159"/>
      <c r="I28" s="157"/>
    </row>
    <row r="29" spans="1:9" ht="15.75" thickBot="1" x14ac:dyDescent="0.3">
      <c r="A29" s="84" t="s">
        <v>21</v>
      </c>
      <c r="B29" s="85">
        <f t="shared" ref="B29:C29" si="5">+B30+B31</f>
        <v>0</v>
      </c>
      <c r="C29" s="85">
        <f t="shared" si="5"/>
        <v>0</v>
      </c>
      <c r="D29" s="85">
        <f>+D30+D31</f>
        <v>0</v>
      </c>
      <c r="F29" s="159"/>
      <c r="G29" s="159"/>
      <c r="H29" s="159"/>
      <c r="I29" s="157"/>
    </row>
    <row r="30" spans="1:9" ht="15.75" thickBot="1" x14ac:dyDescent="0.3">
      <c r="A30" s="93" t="s">
        <v>22</v>
      </c>
      <c r="B30" s="30">
        <f>'Enero 2021'!B30+'Febrero 2021'!B30+'Marzo 2021'!B30+'Abril 2021'!B30+'Mayo 2021'!B30+'Junio 2021'!B30+'Julio 2021'!B30+'Agosto 2021'!B30+'Septiembre 2021'!B30+'Octubre 2021'!B30+'Noviembre 2021'!B30+'Diciembre 2021'!B30-'Año 2021'!B30</f>
        <v>0</v>
      </c>
      <c r="C30" s="30">
        <f>'Enero 2021'!C30+'Febrero 2021'!C30+'Marzo 2021'!C30+'Abril 2021'!C30+'Mayo 2021'!C30+'Junio 2021'!C30+'Julio 2021'!C30+'Agosto 2021'!C30+'Septiembre 2021'!C30+'Octubre 2021'!C30+'Noviembre 2021'!C30+'Diciembre 2021'!C30-'Año 2021'!C30</f>
        <v>0</v>
      </c>
      <c r="D30" s="31">
        <f>'Enero 2021'!D30+'Febrero 2021'!D30+'Marzo 2021'!D30+'Abril 2021'!D30+'Mayo 2021'!D30+'Junio 2021'!D30+'Julio 2021'!D30+'Agosto 2021'!D30+'Septiembre 2021'!D30+'Octubre 2021'!D30+'Noviembre 2021'!D30+'Diciembre 2021'!D30-'Año 2021'!D30</f>
        <v>0</v>
      </c>
      <c r="F30" s="159">
        <f>'ITR21'!B30+IITR21!B30+IIITR21!B30+IVTR21!B30-'Año 2021'!B30</f>
        <v>0</v>
      </c>
      <c r="G30" s="159">
        <f>'ITR21'!C30+IITR21!C30+IIITR21!C30+IVTR21!C30-'Año 2021'!C30</f>
        <v>0</v>
      </c>
      <c r="H30" s="159">
        <f>'ITR21'!D30+IITR21!D30+IIITR21!D30+IVTR21!D30-'Año 2021'!D30</f>
        <v>0</v>
      </c>
      <c r="I30" s="157"/>
    </row>
    <row r="31" spans="1:9" ht="15.75" thickBot="1" x14ac:dyDescent="0.3">
      <c r="A31" s="94" t="s">
        <v>23</v>
      </c>
      <c r="B31" s="34">
        <f>'Enero 2021'!B31+'Febrero 2021'!B31+'Marzo 2021'!B31+'Abril 2021'!B31+'Mayo 2021'!B31+'Junio 2021'!B31+'Julio 2021'!B31+'Agosto 2021'!B31+'Septiembre 2021'!B31+'Octubre 2021'!B31+'Noviembre 2021'!B31+'Diciembre 2021'!B31-'Año 2021'!B31</f>
        <v>0</v>
      </c>
      <c r="C31" s="34">
        <f>'Enero 2021'!C31+'Febrero 2021'!C31+'Marzo 2021'!C31+'Abril 2021'!C31+'Mayo 2021'!C31+'Junio 2021'!C31+'Julio 2021'!C31+'Agosto 2021'!C31+'Septiembre 2021'!C31+'Octubre 2021'!C31+'Noviembre 2021'!C31+'Diciembre 2021'!C31-'Año 2021'!C31</f>
        <v>0</v>
      </c>
      <c r="D31" s="35">
        <f>'Enero 2021'!D31+'Febrero 2021'!D31+'Marzo 2021'!D31+'Abril 2021'!D31+'Mayo 2021'!D31+'Junio 2021'!D31+'Julio 2021'!D31+'Agosto 2021'!D31+'Septiembre 2021'!D31+'Octubre 2021'!D31+'Noviembre 2021'!D31+'Diciembre 2021'!D31-'Año 2021'!D31</f>
        <v>0</v>
      </c>
      <c r="F31" s="159">
        <f>'ITR21'!B31+IITR21!B31+IIITR21!B31+IVTR21!B31-'Año 2021'!B31</f>
        <v>0</v>
      </c>
      <c r="G31" s="159">
        <f>'ITR21'!C31+IITR21!C31+IIITR21!C31+IVTR21!C31-'Año 2021'!C31</f>
        <v>0</v>
      </c>
      <c r="H31" s="159">
        <f>'ITR21'!D31+IITR21!D31+IIITR21!D31+IVTR21!D31-'Año 2021'!D31</f>
        <v>0</v>
      </c>
      <c r="I31" s="157"/>
    </row>
    <row r="32" spans="1:9" ht="15.75" thickBot="1" x14ac:dyDescent="0.3">
      <c r="A32" s="24"/>
      <c r="B32" s="37"/>
      <c r="C32" s="37"/>
      <c r="D32" s="37"/>
      <c r="F32" s="159"/>
      <c r="G32" s="159"/>
      <c r="H32" s="159"/>
      <c r="I32" s="157"/>
    </row>
    <row r="33" spans="1:9" ht="15.75" thickBot="1" x14ac:dyDescent="0.3">
      <c r="A33" s="90" t="s">
        <v>24</v>
      </c>
      <c r="B33" s="85">
        <f t="shared" ref="B33:C33" si="6">+B34</f>
        <v>0</v>
      </c>
      <c r="C33" s="85">
        <f t="shared" si="6"/>
        <v>0</v>
      </c>
      <c r="D33" s="85">
        <f>+D34</f>
        <v>0</v>
      </c>
      <c r="F33" s="159"/>
      <c r="G33" s="159"/>
      <c r="H33" s="159"/>
      <c r="I33" s="157"/>
    </row>
    <row r="34" spans="1:9" ht="15.75" thickBot="1" x14ac:dyDescent="0.3">
      <c r="A34" s="91" t="s">
        <v>25</v>
      </c>
      <c r="B34" s="34">
        <f>'Enero 2021'!B34+'Febrero 2021'!B34+'Marzo 2021'!B34+'Abril 2021'!B34+'Mayo 2021'!B34+'Junio 2021'!B34+'Julio 2021'!B34+'Agosto 2021'!B34+'Septiembre 2021'!B34+'Octubre 2021'!B34+'Noviembre 2021'!B34+'Diciembre 2021'!B34-'Año 2021'!B34</f>
        <v>0</v>
      </c>
      <c r="C34" s="34">
        <f>'Enero 2021'!C34+'Febrero 2021'!C34+'Marzo 2021'!C34+'Abril 2021'!C34+'Mayo 2021'!C34+'Junio 2021'!C34+'Julio 2021'!C34+'Agosto 2021'!C34+'Septiembre 2021'!C34+'Octubre 2021'!C34+'Noviembre 2021'!C34+'Diciembre 2021'!C34-'Año 2021'!C34</f>
        <v>0</v>
      </c>
      <c r="D34" s="35">
        <f>'Enero 2021'!D34+'Febrero 2021'!D34+'Marzo 2021'!D34+'Abril 2021'!D34+'Mayo 2021'!D34+'Junio 2021'!D34+'Julio 2021'!D34+'Agosto 2021'!D34+'Septiembre 2021'!D34+'Octubre 2021'!D34+'Noviembre 2021'!D34+'Diciembre 2021'!D34-'Año 2021'!D34</f>
        <v>0</v>
      </c>
      <c r="F34" s="159">
        <f>'ITR21'!B34+IITR21!B34+IIITR21!B34+IVTR21!B34-'Año 2021'!B34</f>
        <v>0</v>
      </c>
      <c r="G34" s="159">
        <f>'ITR21'!C34+IITR21!C34+IIITR21!C34+IVTR21!C34-'Año 2021'!C34</f>
        <v>0</v>
      </c>
      <c r="H34" s="159">
        <f>'ITR21'!D34+IITR21!D34+IIITR21!D34+IVTR21!D34-'Año 2021'!D34</f>
        <v>0</v>
      </c>
      <c r="I34" s="157"/>
    </row>
    <row r="35" spans="1:9" ht="15.75" thickBot="1" x14ac:dyDescent="0.3">
      <c r="A35" s="24"/>
      <c r="B35" s="37"/>
      <c r="C35" s="37"/>
      <c r="D35" s="37"/>
      <c r="F35" s="159"/>
      <c r="G35" s="159"/>
      <c r="H35" s="159"/>
      <c r="I35" s="157"/>
    </row>
    <row r="36" spans="1:9" ht="15.75" thickBot="1" x14ac:dyDescent="0.3">
      <c r="A36" s="84" t="s">
        <v>26</v>
      </c>
      <c r="B36" s="85">
        <f t="shared" ref="B36:C36" si="7">+B37+B38+B39+B40+B41</f>
        <v>0</v>
      </c>
      <c r="C36" s="85">
        <f t="shared" si="7"/>
        <v>0</v>
      </c>
      <c r="D36" s="85">
        <f>+D37+D38+D39+D40+D41</f>
        <v>0</v>
      </c>
      <c r="F36" s="159"/>
      <c r="G36" s="159"/>
      <c r="H36" s="159"/>
      <c r="I36" s="157"/>
    </row>
    <row r="37" spans="1:9" ht="15.75" thickBot="1" x14ac:dyDescent="0.3">
      <c r="A37" s="38" t="s">
        <v>27</v>
      </c>
      <c r="B37" s="34">
        <f>'Enero 2021'!B37+'Febrero 2021'!B37+'Marzo 2021'!B37+'Abril 2021'!B37+'Mayo 2021'!B37+'Junio 2021'!B37+'Julio 2021'!B37+'Agosto 2021'!B37+'Septiembre 2021'!B37+'Octubre 2021'!B37+'Noviembre 2021'!B37+'Diciembre 2021'!B37-'Año 2021'!B37</f>
        <v>0</v>
      </c>
      <c r="C37" s="34">
        <f>'Enero 2021'!C37+'Febrero 2021'!C37+'Marzo 2021'!C37+'Abril 2021'!C37+'Mayo 2021'!C37+'Junio 2021'!C37+'Julio 2021'!C37+'Agosto 2021'!C37+'Septiembre 2021'!C37+'Octubre 2021'!C37+'Noviembre 2021'!C37+'Diciembre 2021'!C37-'Año 2021'!C37</f>
        <v>0</v>
      </c>
      <c r="D37" s="34">
        <f>'Enero 2021'!D37+'Febrero 2021'!D37+'Marzo 2021'!D37+'Abril 2021'!D37+'Mayo 2021'!D37+'Junio 2021'!D37+'Julio 2021'!D37+'Agosto 2021'!D37+'Septiembre 2021'!D37+'Octubre 2021'!D37+'Noviembre 2021'!D37+'Diciembre 2021'!D37-'Año 2021'!D37</f>
        <v>0</v>
      </c>
      <c r="F37" s="159">
        <f>'ITR21'!B37+IITR21!B37+IIITR21!B37+IVTR21!B37-'Año 2021'!B37</f>
        <v>0</v>
      </c>
      <c r="G37" s="159">
        <f>'ITR21'!C37+IITR21!C37+IIITR21!C37+IVTR21!C37-'Año 2021'!C37</f>
        <v>0</v>
      </c>
      <c r="H37" s="159">
        <f>'ITR21'!D37+IITR21!D37+IIITR21!D37+IVTR21!D37-'Año 2021'!D37</f>
        <v>0</v>
      </c>
      <c r="I37" s="157"/>
    </row>
    <row r="38" spans="1:9" ht="15.75" thickBot="1" x14ac:dyDescent="0.3">
      <c r="A38" s="39" t="s">
        <v>28</v>
      </c>
      <c r="B38" s="34">
        <f>'Enero 2021'!B38+'Febrero 2021'!B38+'Marzo 2021'!B38+'Abril 2021'!B38+'Mayo 2021'!B38+'Junio 2021'!B38+'Julio 2021'!B38+'Agosto 2021'!B38+'Septiembre 2021'!B38+'Octubre 2021'!B38+'Noviembre 2021'!B38+'Diciembre 2021'!B38-'Año 2021'!B38</f>
        <v>0</v>
      </c>
      <c r="C38" s="34">
        <f>'Enero 2021'!C38+'Febrero 2021'!C38+'Marzo 2021'!C38+'Abril 2021'!C38+'Mayo 2021'!C38+'Junio 2021'!C38+'Julio 2021'!C38+'Agosto 2021'!C38+'Septiembre 2021'!C38+'Octubre 2021'!C38+'Noviembre 2021'!C38+'Diciembre 2021'!C38-'Año 2021'!C38</f>
        <v>0</v>
      </c>
      <c r="D38" s="34">
        <f>'Enero 2021'!D38+'Febrero 2021'!D38+'Marzo 2021'!D38+'Abril 2021'!D38+'Mayo 2021'!D38+'Junio 2021'!D38+'Julio 2021'!D38+'Agosto 2021'!D38+'Septiembre 2021'!D38+'Octubre 2021'!D38+'Noviembre 2021'!D38+'Diciembre 2021'!D38-'Año 2021'!D38</f>
        <v>0</v>
      </c>
      <c r="F38" s="159">
        <f>'ITR21'!B38+IITR21!B38+IIITR21!B38+IVTR21!B38-'Año 2021'!B38</f>
        <v>0</v>
      </c>
      <c r="G38" s="159">
        <f>'ITR21'!C38+IITR21!C38+IIITR21!C38+IVTR21!C38-'Año 2021'!C38</f>
        <v>0</v>
      </c>
      <c r="H38" s="159">
        <f>'ITR21'!D38+IITR21!D38+IIITR21!D38+IVTR21!D38-'Año 2021'!D38</f>
        <v>0</v>
      </c>
      <c r="I38" s="157"/>
    </row>
    <row r="39" spans="1:9" ht="15.75" thickBot="1" x14ac:dyDescent="0.3">
      <c r="A39" s="39" t="s">
        <v>29</v>
      </c>
      <c r="B39" s="34">
        <f>'Enero 2021'!B39+'Febrero 2021'!B39+'Marzo 2021'!B39+'Abril 2021'!B39+'Mayo 2021'!B39+'Junio 2021'!B39+'Julio 2021'!B39+'Agosto 2021'!B39+'Septiembre 2021'!B39+'Octubre 2021'!B39+'Noviembre 2021'!B39+'Diciembre 2021'!B39-'Año 2021'!B39</f>
        <v>0</v>
      </c>
      <c r="C39" s="34">
        <f>'Enero 2021'!C39+'Febrero 2021'!C39+'Marzo 2021'!C39+'Abril 2021'!C39+'Mayo 2021'!C39+'Junio 2021'!C39+'Julio 2021'!C39+'Agosto 2021'!C39+'Septiembre 2021'!C39+'Octubre 2021'!C39+'Noviembre 2021'!C39+'Diciembre 2021'!C39-'Año 2021'!C39</f>
        <v>0</v>
      </c>
      <c r="D39" s="34">
        <f>'Enero 2021'!D39+'Febrero 2021'!D39+'Marzo 2021'!D39+'Abril 2021'!D39+'Mayo 2021'!D39+'Junio 2021'!D39+'Julio 2021'!D39+'Agosto 2021'!D39+'Septiembre 2021'!D39+'Octubre 2021'!D39+'Noviembre 2021'!D39+'Diciembre 2021'!D39-'Año 2021'!D39</f>
        <v>0</v>
      </c>
      <c r="F39" s="159">
        <f>'ITR21'!B39+IITR21!B39+IIITR21!B39+IVTR21!B39-'Año 2021'!B39</f>
        <v>0</v>
      </c>
      <c r="G39" s="159">
        <f>'ITR21'!C39+IITR21!C39+IIITR21!C39+IVTR21!C39-'Año 2021'!C39</f>
        <v>0</v>
      </c>
      <c r="H39" s="159">
        <f>'ITR21'!D39+IITR21!D39+IIITR21!D39+IVTR21!D39-'Año 2021'!D39</f>
        <v>0</v>
      </c>
      <c r="I39" s="157"/>
    </row>
    <row r="40" spans="1:9" ht="15.75" thickBot="1" x14ac:dyDescent="0.3">
      <c r="A40" s="39" t="s">
        <v>30</v>
      </c>
      <c r="B40" s="34">
        <f>'Enero 2021'!B40+'Febrero 2021'!B40+'Marzo 2021'!B40+'Abril 2021'!B40+'Mayo 2021'!B40+'Junio 2021'!B40+'Julio 2021'!B40+'Agosto 2021'!B40+'Septiembre 2021'!B40+'Octubre 2021'!B40+'Noviembre 2021'!B40+'Diciembre 2021'!B40-'Año 2021'!B40</f>
        <v>0</v>
      </c>
      <c r="C40" s="34">
        <f>'Enero 2021'!C40+'Febrero 2021'!C40+'Marzo 2021'!C40+'Abril 2021'!C40+'Mayo 2021'!C40+'Junio 2021'!C40+'Julio 2021'!C40+'Agosto 2021'!C40+'Septiembre 2021'!C40+'Octubre 2021'!C40+'Noviembre 2021'!C40+'Diciembre 2021'!C40-'Año 2021'!C40</f>
        <v>0</v>
      </c>
      <c r="D40" s="34">
        <f>'Enero 2021'!D40+'Febrero 2021'!D40+'Marzo 2021'!D40+'Abril 2021'!D40+'Mayo 2021'!D40+'Junio 2021'!D40+'Julio 2021'!D40+'Agosto 2021'!D40+'Septiembre 2021'!D40+'Octubre 2021'!D40+'Noviembre 2021'!D40+'Diciembre 2021'!D40-'Año 2021'!D40</f>
        <v>0</v>
      </c>
      <c r="F40" s="159">
        <f>'ITR21'!B40+IITR21!B40+IIITR21!B40+IVTR21!B40-'Año 2021'!B40</f>
        <v>0</v>
      </c>
      <c r="G40" s="159">
        <f>'ITR21'!C40+IITR21!C40+IIITR21!C40+IVTR21!C40-'Año 2021'!C40</f>
        <v>0</v>
      </c>
      <c r="H40" s="159">
        <f>'ITR21'!D40+IITR21!D40+IIITR21!D40+IVTR21!D40-'Año 2021'!D40</f>
        <v>0</v>
      </c>
      <c r="I40" s="157"/>
    </row>
    <row r="41" spans="1:9" ht="15.75" thickBot="1" x14ac:dyDescent="0.3">
      <c r="A41" s="40" t="s">
        <v>31</v>
      </c>
      <c r="B41" s="34">
        <f>'Enero 2021'!B41+'Febrero 2021'!B41+'Marzo 2021'!B41+'Abril 2021'!B41+'Mayo 2021'!B41+'Junio 2021'!B41+'Julio 2021'!B41+'Agosto 2021'!B41+'Septiembre 2021'!B41+'Octubre 2021'!B41+'Noviembre 2021'!B41+'Diciembre 2021'!B41-'Año 2021'!B41</f>
        <v>0</v>
      </c>
      <c r="C41" s="34">
        <f>'Enero 2021'!C41+'Febrero 2021'!C41+'Marzo 2021'!C41+'Abril 2021'!C41+'Mayo 2021'!C41+'Junio 2021'!C41+'Julio 2021'!C41+'Agosto 2021'!C41+'Septiembre 2021'!C41+'Octubre 2021'!C41+'Noviembre 2021'!C41+'Diciembre 2021'!C41-'Año 2021'!C41</f>
        <v>0</v>
      </c>
      <c r="D41" s="34">
        <f>'Enero 2021'!D41+'Febrero 2021'!D41+'Marzo 2021'!D41+'Abril 2021'!D41+'Mayo 2021'!D41+'Junio 2021'!D41+'Julio 2021'!D41+'Agosto 2021'!D41+'Septiembre 2021'!D41+'Octubre 2021'!D41+'Noviembre 2021'!D41+'Diciembre 2021'!D41-'Año 2021'!D41</f>
        <v>0</v>
      </c>
      <c r="F41" s="159">
        <f>'ITR21'!B41+IITR21!B41+IIITR21!B41+IVTR21!B41-'Año 2021'!B41</f>
        <v>0</v>
      </c>
      <c r="G41" s="159">
        <f>'ITR21'!C41+IITR21!C41+IIITR21!C41+IVTR21!C41-'Año 2021'!C41</f>
        <v>0</v>
      </c>
      <c r="H41" s="159">
        <f>'ITR21'!D41+IITR21!D41+IIITR21!D41+IVTR21!D41-'Año 2021'!D41</f>
        <v>0</v>
      </c>
      <c r="I41" s="157"/>
    </row>
    <row r="42" spans="1:9" ht="15.75" thickBot="1" x14ac:dyDescent="0.3">
      <c r="A42" s="24"/>
      <c r="B42" s="37"/>
      <c r="C42" s="37"/>
      <c r="D42" s="37"/>
      <c r="F42" s="159"/>
      <c r="G42" s="159"/>
      <c r="H42" s="159"/>
      <c r="I42" s="157"/>
    </row>
    <row r="43" spans="1:9" ht="15.75" thickBot="1" x14ac:dyDescent="0.3">
      <c r="A43" s="84" t="s">
        <v>32</v>
      </c>
      <c r="B43" s="85">
        <f t="shared" ref="B43:C43" si="8">+B44+B45+B46+B47+B48+B49+B50+B51+B52</f>
        <v>0</v>
      </c>
      <c r="C43" s="85">
        <f t="shared" si="8"/>
        <v>0</v>
      </c>
      <c r="D43" s="85">
        <f>+D44+D45+D46+D47+D48+D49+D50+D51+D52</f>
        <v>0</v>
      </c>
      <c r="F43" s="159"/>
      <c r="G43" s="159"/>
      <c r="H43" s="159"/>
      <c r="I43" s="157"/>
    </row>
    <row r="44" spans="1:9" ht="15.75" thickBot="1" x14ac:dyDescent="0.3">
      <c r="A44" s="38" t="s">
        <v>33</v>
      </c>
      <c r="B44" s="30">
        <f>'Enero 2021'!B44+'Febrero 2021'!B44+'Marzo 2021'!B44+'Abril 2021'!B44+'Mayo 2021'!B44+'Junio 2021'!B44+'Julio 2021'!B44+'Agosto 2021'!B44+'Septiembre 2021'!B44+'Octubre 2021'!B44+'Noviembre 2021'!B44+'Diciembre 2021'!B44-'Año 2021'!B44</f>
        <v>0</v>
      </c>
      <c r="C44" s="30">
        <f>'Enero 2021'!C44+'Febrero 2021'!C44+'Marzo 2021'!C44+'Abril 2021'!C44+'Mayo 2021'!C44+'Junio 2021'!C44+'Julio 2021'!C44+'Agosto 2021'!C44+'Septiembre 2021'!C44+'Octubre 2021'!C44+'Noviembre 2021'!C44+'Diciembre 2021'!C44-'Año 2021'!C44</f>
        <v>0</v>
      </c>
      <c r="D44" s="31">
        <f>'Enero 2021'!D44+'Febrero 2021'!D44+'Marzo 2021'!D44+'Abril 2021'!D44+'Mayo 2021'!D44+'Junio 2021'!D44+'Julio 2021'!D44+'Agosto 2021'!D44+'Septiembre 2021'!D44+'Octubre 2021'!D44+'Noviembre 2021'!D44+'Diciembre 2021'!D44-'Año 2021'!D44</f>
        <v>0</v>
      </c>
      <c r="F44" s="159">
        <f>'ITR21'!B44+IITR21!B44+IIITR21!B44+IVTR21!B44-'Año 2021'!B44</f>
        <v>0</v>
      </c>
      <c r="G44" s="159">
        <f>'ITR21'!C44+IITR21!C44+IIITR21!C44+IVTR21!C44-'Año 2021'!C44</f>
        <v>0</v>
      </c>
      <c r="H44" s="159">
        <f>'ITR21'!D44+IITR21!D44+IIITR21!D44+IVTR21!D44-'Año 2021'!D44</f>
        <v>0</v>
      </c>
      <c r="I44" s="157"/>
    </row>
    <row r="45" spans="1:9" ht="15.75" thickBot="1" x14ac:dyDescent="0.3">
      <c r="A45" s="39" t="s">
        <v>34</v>
      </c>
      <c r="B45" s="30">
        <f>'Enero 2021'!B45+'Febrero 2021'!B45+'Marzo 2021'!B45+'Abril 2021'!B45+'Mayo 2021'!B45+'Junio 2021'!B45+'Julio 2021'!B45+'Agosto 2021'!B45+'Septiembre 2021'!B45+'Octubre 2021'!B45+'Noviembre 2021'!B45+'Diciembre 2021'!B45-'Año 2021'!B45</f>
        <v>0</v>
      </c>
      <c r="C45" s="30">
        <f>'Enero 2021'!C45+'Febrero 2021'!C45+'Marzo 2021'!C45+'Abril 2021'!C45+'Mayo 2021'!C45+'Junio 2021'!C45+'Julio 2021'!C45+'Agosto 2021'!C45+'Septiembre 2021'!C45+'Octubre 2021'!C45+'Noviembre 2021'!C45+'Diciembre 2021'!C45-'Año 2021'!C45</f>
        <v>0</v>
      </c>
      <c r="D45" s="31">
        <f>'Enero 2021'!D45+'Febrero 2021'!D45+'Marzo 2021'!D45+'Abril 2021'!D45+'Mayo 2021'!D45+'Junio 2021'!D45+'Julio 2021'!D45+'Agosto 2021'!D45+'Septiembre 2021'!D45+'Octubre 2021'!D45+'Noviembre 2021'!D45+'Diciembre 2021'!D45-'Año 2021'!D45</f>
        <v>0</v>
      </c>
      <c r="F45" s="159">
        <f>'ITR21'!B45+IITR21!B45+IIITR21!B45+IVTR21!B45-'Año 2021'!B45</f>
        <v>0</v>
      </c>
      <c r="G45" s="159">
        <f>'ITR21'!C45+IITR21!C45+IIITR21!C45+IVTR21!C45-'Año 2021'!C45</f>
        <v>0</v>
      </c>
      <c r="H45" s="159">
        <f>'ITR21'!D45+IITR21!D45+IIITR21!D45+IVTR21!D45-'Año 2021'!D45</f>
        <v>0</v>
      </c>
      <c r="I45" s="157"/>
    </row>
    <row r="46" spans="1:9" ht="15.75" thickBot="1" x14ac:dyDescent="0.3">
      <c r="A46" s="39" t="s">
        <v>35</v>
      </c>
      <c r="B46" s="30">
        <f>'Enero 2021'!B46+'Febrero 2021'!B46+'Marzo 2021'!B46+'Abril 2021'!B46+'Mayo 2021'!B46+'Junio 2021'!B46+'Julio 2021'!B46+'Agosto 2021'!B46+'Septiembre 2021'!B46+'Octubre 2021'!B46+'Noviembre 2021'!B46+'Diciembre 2021'!B46-'Año 2021'!B46</f>
        <v>0</v>
      </c>
      <c r="C46" s="30">
        <f>'Enero 2021'!C46+'Febrero 2021'!C46+'Marzo 2021'!C46+'Abril 2021'!C46+'Mayo 2021'!C46+'Junio 2021'!C46+'Julio 2021'!C46+'Agosto 2021'!C46+'Septiembre 2021'!C46+'Octubre 2021'!C46+'Noviembre 2021'!C46+'Diciembre 2021'!C46-'Año 2021'!C46</f>
        <v>0</v>
      </c>
      <c r="D46" s="31">
        <f>'Enero 2021'!D46+'Febrero 2021'!D46+'Marzo 2021'!D46+'Abril 2021'!D46+'Mayo 2021'!D46+'Junio 2021'!D46+'Julio 2021'!D46+'Agosto 2021'!D46+'Septiembre 2021'!D46+'Octubre 2021'!D46+'Noviembre 2021'!D46+'Diciembre 2021'!D46-'Año 2021'!D46</f>
        <v>0</v>
      </c>
      <c r="F46" s="159">
        <f>'ITR21'!B46+IITR21!B46+IIITR21!B46+IVTR21!B46-'Año 2021'!B46</f>
        <v>0</v>
      </c>
      <c r="G46" s="159">
        <f>'ITR21'!C46+IITR21!C46+IIITR21!C46+IVTR21!C46-'Año 2021'!C46</f>
        <v>0</v>
      </c>
      <c r="H46" s="159">
        <f>'ITR21'!D46+IITR21!D46+IIITR21!D46+IVTR21!D46-'Año 2021'!D46</f>
        <v>0</v>
      </c>
      <c r="I46" s="157"/>
    </row>
    <row r="47" spans="1:9" ht="15.75" thickBot="1" x14ac:dyDescent="0.3">
      <c r="A47" s="39" t="s">
        <v>36</v>
      </c>
      <c r="B47" s="30">
        <f>'Enero 2021'!B47+'Febrero 2021'!B47+'Marzo 2021'!B47+'Abril 2021'!B47+'Mayo 2021'!B47+'Junio 2021'!B47+'Julio 2021'!B47+'Agosto 2021'!B47+'Septiembre 2021'!B47+'Octubre 2021'!B47+'Noviembre 2021'!B47+'Diciembre 2021'!B47-'Año 2021'!B47</f>
        <v>0</v>
      </c>
      <c r="C47" s="30">
        <f>'Enero 2021'!C47+'Febrero 2021'!C47+'Marzo 2021'!C47+'Abril 2021'!C47+'Mayo 2021'!C47+'Junio 2021'!C47+'Julio 2021'!C47+'Agosto 2021'!C47+'Septiembre 2021'!C47+'Octubre 2021'!C47+'Noviembre 2021'!C47+'Diciembre 2021'!C47-'Año 2021'!C47</f>
        <v>0</v>
      </c>
      <c r="D47" s="31">
        <f>'Enero 2021'!D47+'Febrero 2021'!D47+'Marzo 2021'!D47+'Abril 2021'!D47+'Mayo 2021'!D47+'Junio 2021'!D47+'Julio 2021'!D47+'Agosto 2021'!D47+'Septiembre 2021'!D47+'Octubre 2021'!D47+'Noviembre 2021'!D47+'Diciembre 2021'!D47-'Año 2021'!D47</f>
        <v>0</v>
      </c>
      <c r="F47" s="159">
        <f>'ITR21'!B47+IITR21!B47+IIITR21!B47+IVTR21!B47-'Año 2021'!B47</f>
        <v>0</v>
      </c>
      <c r="G47" s="159">
        <f>'ITR21'!C47+IITR21!C47+IIITR21!C47+IVTR21!C47-'Año 2021'!C47</f>
        <v>0</v>
      </c>
      <c r="H47" s="159">
        <f>'ITR21'!D47+IITR21!D47+IIITR21!D47+IVTR21!D47-'Año 2021'!D47</f>
        <v>0</v>
      </c>
      <c r="I47" s="157"/>
    </row>
    <row r="48" spans="1:9" ht="15.75" thickBot="1" x14ac:dyDescent="0.3">
      <c r="A48" s="39" t="s">
        <v>37</v>
      </c>
      <c r="B48" s="30">
        <f>'Enero 2021'!B48+'Febrero 2021'!B48+'Marzo 2021'!B48+'Abril 2021'!B48+'Mayo 2021'!B48+'Junio 2021'!B48+'Julio 2021'!B48+'Agosto 2021'!B48+'Septiembre 2021'!B48+'Octubre 2021'!B48+'Noviembre 2021'!B48+'Diciembre 2021'!B48-'Año 2021'!B48</f>
        <v>0</v>
      </c>
      <c r="C48" s="30">
        <f>'Enero 2021'!C48+'Febrero 2021'!C48+'Marzo 2021'!C48+'Abril 2021'!C48+'Mayo 2021'!C48+'Junio 2021'!C48+'Julio 2021'!C48+'Agosto 2021'!C48+'Septiembre 2021'!C48+'Octubre 2021'!C48+'Noviembre 2021'!C48+'Diciembre 2021'!C48-'Año 2021'!C48</f>
        <v>0</v>
      </c>
      <c r="D48" s="31">
        <f>'Enero 2021'!D48+'Febrero 2021'!D48+'Marzo 2021'!D48+'Abril 2021'!D48+'Mayo 2021'!D48+'Junio 2021'!D48+'Julio 2021'!D48+'Agosto 2021'!D48+'Septiembre 2021'!D48+'Octubre 2021'!D48+'Noviembre 2021'!D48+'Diciembre 2021'!D48-'Año 2021'!D48</f>
        <v>0</v>
      </c>
      <c r="F48" s="159">
        <f>'ITR21'!B48+IITR21!B48+IIITR21!B48+IVTR21!B48-'Año 2021'!B48</f>
        <v>0</v>
      </c>
      <c r="G48" s="159">
        <f>'ITR21'!C48+IITR21!C48+IIITR21!C48+IVTR21!C48-'Año 2021'!C48</f>
        <v>0</v>
      </c>
      <c r="H48" s="159">
        <f>'ITR21'!D48+IITR21!D48+IIITR21!D48+IVTR21!D48-'Año 2021'!D48</f>
        <v>0</v>
      </c>
      <c r="I48" s="157"/>
    </row>
    <row r="49" spans="1:9" ht="15.75" thickBot="1" x14ac:dyDescent="0.3">
      <c r="A49" s="39" t="s">
        <v>38</v>
      </c>
      <c r="B49" s="30">
        <f>'Enero 2021'!B49+'Febrero 2021'!B49+'Marzo 2021'!B49+'Abril 2021'!B49+'Mayo 2021'!B49+'Junio 2021'!B49+'Julio 2021'!B49+'Agosto 2021'!B49+'Septiembre 2021'!B49+'Octubre 2021'!B49+'Noviembre 2021'!B49+'Diciembre 2021'!B49-'Año 2021'!B49</f>
        <v>0</v>
      </c>
      <c r="C49" s="30">
        <f>'Enero 2021'!C49+'Febrero 2021'!C49+'Marzo 2021'!C49+'Abril 2021'!C49+'Mayo 2021'!C49+'Junio 2021'!C49+'Julio 2021'!C49+'Agosto 2021'!C49+'Septiembre 2021'!C49+'Octubre 2021'!C49+'Noviembre 2021'!C49+'Diciembre 2021'!C49-'Año 2021'!C49</f>
        <v>0</v>
      </c>
      <c r="D49" s="31">
        <f>'Enero 2021'!D49+'Febrero 2021'!D49+'Marzo 2021'!D49+'Abril 2021'!D49+'Mayo 2021'!D49+'Junio 2021'!D49+'Julio 2021'!D49+'Agosto 2021'!D49+'Septiembre 2021'!D49+'Octubre 2021'!D49+'Noviembre 2021'!D49+'Diciembre 2021'!D49-'Año 2021'!D49</f>
        <v>0</v>
      </c>
      <c r="F49" s="159">
        <f>'ITR21'!B49+IITR21!B49+IIITR21!B49+IVTR21!B49-'Año 2021'!B49</f>
        <v>0</v>
      </c>
      <c r="G49" s="159">
        <f>'ITR21'!C49+IITR21!C49+IIITR21!C49+IVTR21!C49-'Año 2021'!C49</f>
        <v>0</v>
      </c>
      <c r="H49" s="159">
        <f>'ITR21'!D49+IITR21!D49+IIITR21!D49+IVTR21!D49-'Año 2021'!D49</f>
        <v>0</v>
      </c>
      <c r="I49" s="157"/>
    </row>
    <row r="50" spans="1:9" ht="15.75" thickBot="1" x14ac:dyDescent="0.3">
      <c r="A50" s="39" t="s">
        <v>39</v>
      </c>
      <c r="B50" s="30">
        <f>'Enero 2021'!B50+'Febrero 2021'!B50+'Marzo 2021'!B50+'Abril 2021'!B50+'Mayo 2021'!B50+'Junio 2021'!B50+'Julio 2021'!B50+'Agosto 2021'!B50+'Septiembre 2021'!B50+'Octubre 2021'!B50+'Noviembre 2021'!B50+'Diciembre 2021'!B50-'Año 2021'!B50</f>
        <v>0</v>
      </c>
      <c r="C50" s="30">
        <f>'Enero 2021'!C50+'Febrero 2021'!C50+'Marzo 2021'!C50+'Abril 2021'!C50+'Mayo 2021'!C50+'Junio 2021'!C50+'Julio 2021'!C50+'Agosto 2021'!C50+'Septiembre 2021'!C50+'Octubre 2021'!C50+'Noviembre 2021'!C50+'Diciembre 2021'!C50-'Año 2021'!C50</f>
        <v>0</v>
      </c>
      <c r="D50" s="31">
        <f>'Enero 2021'!D50+'Febrero 2021'!D50+'Marzo 2021'!D50+'Abril 2021'!D50+'Mayo 2021'!D50+'Junio 2021'!D50+'Julio 2021'!D50+'Agosto 2021'!D50+'Septiembre 2021'!D50+'Octubre 2021'!D50+'Noviembre 2021'!D50+'Diciembre 2021'!D50-'Año 2021'!D50</f>
        <v>0</v>
      </c>
      <c r="F50" s="159">
        <f>'ITR21'!B50+IITR21!B50+IIITR21!B50+IVTR21!B50-'Año 2021'!B50</f>
        <v>0</v>
      </c>
      <c r="G50" s="159">
        <f>'ITR21'!C50+IITR21!C50+IIITR21!C50+IVTR21!C50-'Año 2021'!C50</f>
        <v>0</v>
      </c>
      <c r="H50" s="159">
        <f>'ITR21'!D50+IITR21!D50+IIITR21!D50+IVTR21!D50-'Año 2021'!D50</f>
        <v>0</v>
      </c>
      <c r="I50" s="157"/>
    </row>
    <row r="51" spans="1:9" ht="15.75" thickBot="1" x14ac:dyDescent="0.3">
      <c r="A51" s="39" t="s">
        <v>40</v>
      </c>
      <c r="B51" s="30">
        <f>'Enero 2021'!B51+'Febrero 2021'!B51+'Marzo 2021'!B51+'Abril 2021'!B51+'Mayo 2021'!B51+'Junio 2021'!B51+'Julio 2021'!B51+'Agosto 2021'!B51+'Septiembre 2021'!B51+'Octubre 2021'!B51+'Noviembre 2021'!B51+'Diciembre 2021'!B51-'Año 2021'!B51</f>
        <v>0</v>
      </c>
      <c r="C51" s="30">
        <f>'Enero 2021'!C51+'Febrero 2021'!C51+'Marzo 2021'!C51+'Abril 2021'!C51+'Mayo 2021'!C51+'Junio 2021'!C51+'Julio 2021'!C51+'Agosto 2021'!C51+'Septiembre 2021'!C51+'Octubre 2021'!C51+'Noviembre 2021'!C51+'Diciembre 2021'!C51-'Año 2021'!C51</f>
        <v>0</v>
      </c>
      <c r="D51" s="31">
        <f>'Enero 2021'!D51+'Febrero 2021'!D51+'Marzo 2021'!D51+'Abril 2021'!D51+'Mayo 2021'!D51+'Junio 2021'!D51+'Julio 2021'!D51+'Agosto 2021'!D51+'Septiembre 2021'!D51+'Octubre 2021'!D51+'Noviembre 2021'!D51+'Diciembre 2021'!D51-'Año 2021'!D51</f>
        <v>0</v>
      </c>
      <c r="F51" s="159">
        <f>'ITR21'!B51+IITR21!B51+IIITR21!B51+IVTR21!B51-'Año 2021'!B51</f>
        <v>0</v>
      </c>
      <c r="G51" s="159">
        <f>'ITR21'!C51+IITR21!C51+IIITR21!C51+IVTR21!C51-'Año 2021'!C51</f>
        <v>0</v>
      </c>
      <c r="H51" s="159">
        <f>'ITR21'!D51+IITR21!D51+IIITR21!D51+IVTR21!D51-'Año 2021'!D51</f>
        <v>0</v>
      </c>
      <c r="I51" s="157"/>
    </row>
    <row r="52" spans="1:9" ht="15.75" thickBot="1" x14ac:dyDescent="0.3">
      <c r="A52" s="40" t="s">
        <v>41</v>
      </c>
      <c r="B52" s="34">
        <f>'Enero 2021'!B52+'Febrero 2021'!B52+'Marzo 2021'!B52+'Abril 2021'!B52+'Mayo 2021'!B52+'Junio 2021'!B52+'Julio 2021'!B52+'Agosto 2021'!B52+'Septiembre 2021'!B52+'Octubre 2021'!B52+'Noviembre 2021'!B52+'Diciembre 2021'!B52-'Año 2021'!B52</f>
        <v>0</v>
      </c>
      <c r="C52" s="34">
        <f>'Enero 2021'!C52+'Febrero 2021'!C52+'Marzo 2021'!C52+'Abril 2021'!C52+'Mayo 2021'!C52+'Junio 2021'!C52+'Julio 2021'!C52+'Agosto 2021'!C52+'Septiembre 2021'!C52+'Octubre 2021'!C52+'Noviembre 2021'!C52+'Diciembre 2021'!C52-'Año 2021'!C52</f>
        <v>0</v>
      </c>
      <c r="D52" s="35">
        <f>'Enero 2021'!D52+'Febrero 2021'!D52+'Marzo 2021'!D52+'Abril 2021'!D52+'Mayo 2021'!D52+'Junio 2021'!D52+'Julio 2021'!D52+'Agosto 2021'!D52+'Septiembre 2021'!D52+'Octubre 2021'!D52+'Noviembre 2021'!D52+'Diciembre 2021'!D52-'Año 2021'!D52</f>
        <v>0</v>
      </c>
      <c r="F52" s="159">
        <f>'ITR21'!B52+IITR21!B52+IIITR21!B52+IVTR21!B52-'Año 2021'!B52</f>
        <v>0</v>
      </c>
      <c r="G52" s="159">
        <f>'ITR21'!C52+IITR21!C52+IIITR21!C52+IVTR21!C52-'Año 2021'!C52</f>
        <v>0</v>
      </c>
      <c r="H52" s="159">
        <f>'ITR21'!D52+IITR21!D52+IIITR21!D52+IVTR21!D52-'Año 2021'!D52</f>
        <v>0</v>
      </c>
      <c r="I52" s="157"/>
    </row>
    <row r="53" spans="1:9" ht="15.75" thickBot="1" x14ac:dyDescent="0.3">
      <c r="A53" s="24"/>
      <c r="B53" s="37"/>
      <c r="C53" s="37"/>
      <c r="D53" s="37"/>
      <c r="F53" s="159"/>
      <c r="G53" s="159"/>
      <c r="H53" s="159"/>
      <c r="I53" s="157"/>
    </row>
    <row r="54" spans="1:9" ht="15.75" thickBot="1" x14ac:dyDescent="0.3">
      <c r="A54" s="84" t="s">
        <v>42</v>
      </c>
      <c r="B54" s="85">
        <f t="shared" ref="B54:C54" si="9">+B55+B57+B56+B58</f>
        <v>0</v>
      </c>
      <c r="C54" s="85">
        <f t="shared" si="9"/>
        <v>0</v>
      </c>
      <c r="D54" s="85">
        <f>+D55+D57+D56+D58</f>
        <v>0</v>
      </c>
      <c r="F54" s="159"/>
      <c r="G54" s="159"/>
      <c r="H54" s="159"/>
      <c r="I54" s="157"/>
    </row>
    <row r="55" spans="1:9" ht="15.75" thickBot="1" x14ac:dyDescent="0.3">
      <c r="A55" s="38" t="s">
        <v>43</v>
      </c>
      <c r="B55" s="30">
        <v>0</v>
      </c>
      <c r="C55" s="30">
        <v>0</v>
      </c>
      <c r="D55" s="31">
        <v>0</v>
      </c>
      <c r="F55" s="159">
        <f>'ITR21'!B55+IITR21!B55+IIITR21!B55+IVTR21!B55-'Año 2021'!B55</f>
        <v>0</v>
      </c>
      <c r="G55" s="159">
        <f>'ITR21'!C55+IITR21!C55+IIITR21!C55+IVTR21!C55-'Año 2021'!C55</f>
        <v>0</v>
      </c>
      <c r="H55" s="159">
        <f>'ITR21'!D55+IITR21!D55+IIITR21!D55+IVTR21!D55-'Año 2021'!D55</f>
        <v>0</v>
      </c>
      <c r="I55" s="157"/>
    </row>
    <row r="56" spans="1:9" ht="15.75" thickBot="1" x14ac:dyDescent="0.3">
      <c r="A56" s="39" t="s">
        <v>44</v>
      </c>
      <c r="B56" s="30">
        <v>0</v>
      </c>
      <c r="C56" s="30">
        <v>0</v>
      </c>
      <c r="D56" s="31">
        <v>0</v>
      </c>
      <c r="F56" s="159">
        <f>'ITR21'!B56+IITR21!B56+IIITR21!B56+IVTR21!B56-'Año 2021'!B56</f>
        <v>0</v>
      </c>
      <c r="G56" s="159">
        <f>'ITR21'!C56+IITR21!C56+IIITR21!C56+IVTR21!C56-'Año 2021'!C56</f>
        <v>0</v>
      </c>
      <c r="H56" s="159">
        <f>'ITR21'!D56+IITR21!D56+IIITR21!D56+IVTR21!D56-'Año 2021'!D56</f>
        <v>0</v>
      </c>
      <c r="I56" s="157"/>
    </row>
    <row r="57" spans="1:9" ht="15.75" thickBot="1" x14ac:dyDescent="0.3">
      <c r="A57" s="39" t="s">
        <v>45</v>
      </c>
      <c r="B57" s="30">
        <v>0</v>
      </c>
      <c r="C57" s="30">
        <v>0</v>
      </c>
      <c r="D57" s="31">
        <v>0</v>
      </c>
      <c r="F57" s="159">
        <f>'ITR21'!B57+IITR21!B57+IIITR21!B57+IVTR21!B57-'Año 2021'!B57</f>
        <v>0</v>
      </c>
      <c r="G57" s="159">
        <f>'ITR21'!C57+IITR21!C57+IIITR21!C57+IVTR21!C57-'Año 2021'!C57</f>
        <v>0</v>
      </c>
      <c r="H57" s="159">
        <f>'ITR21'!D57+IITR21!D57+IIITR21!D57+IVTR21!D57-'Año 2021'!D57</f>
        <v>0</v>
      </c>
      <c r="I57" s="157"/>
    </row>
    <row r="58" spans="1:9" ht="15.75" thickBot="1" x14ac:dyDescent="0.3">
      <c r="A58" s="40" t="s">
        <v>46</v>
      </c>
      <c r="B58" s="34">
        <v>0</v>
      </c>
      <c r="C58" s="34">
        <v>0</v>
      </c>
      <c r="D58" s="35">
        <v>0</v>
      </c>
      <c r="F58" s="159">
        <f>'ITR21'!B58+IITR21!B58+IIITR21!B58+IVTR21!B58-'Año 2021'!B58</f>
        <v>0</v>
      </c>
      <c r="G58" s="159">
        <f>'ITR21'!C58+IITR21!C58+IIITR21!C58+IVTR21!C58-'Año 2021'!C58</f>
        <v>0</v>
      </c>
      <c r="H58" s="159">
        <f>'ITR21'!D58+IITR21!D58+IIITR21!D58+IVTR21!D58-'Año 2021'!D58</f>
        <v>0</v>
      </c>
      <c r="I58" s="157"/>
    </row>
    <row r="59" spans="1:9" ht="15.75" thickBot="1" x14ac:dyDescent="0.3">
      <c r="A59" s="24"/>
      <c r="B59" s="37"/>
      <c r="C59" s="37"/>
      <c r="D59" s="37"/>
      <c r="F59" s="159"/>
      <c r="G59" s="159"/>
      <c r="H59" s="159"/>
      <c r="I59" s="157"/>
    </row>
    <row r="60" spans="1:9" ht="15.75" thickBot="1" x14ac:dyDescent="0.3">
      <c r="A60" s="84" t="s">
        <v>47</v>
      </c>
      <c r="B60" s="85">
        <f t="shared" ref="B60:C60" si="10">+B61+B62+B63</f>
        <v>0</v>
      </c>
      <c r="C60" s="85">
        <f t="shared" si="10"/>
        <v>0</v>
      </c>
      <c r="D60" s="85">
        <f>+D61+D62+D63</f>
        <v>0</v>
      </c>
      <c r="F60" s="159"/>
      <c r="G60" s="159"/>
      <c r="H60" s="159"/>
      <c r="I60" s="157"/>
    </row>
    <row r="61" spans="1:9" ht="15.75" thickBot="1" x14ac:dyDescent="0.3">
      <c r="A61" s="38" t="s">
        <v>48</v>
      </c>
      <c r="B61" s="30">
        <f>'Enero 2021'!B61+'Febrero 2021'!B61+'Marzo 2021'!B61+'Abril 2021'!B61+'Mayo 2021'!B61+'Junio 2021'!B61+'Julio 2021'!B61+'Agosto 2021'!B61+'Septiembre 2021'!B61+'Octubre 2021'!B61+'Noviembre 2021'!B61+'Diciembre 2021'!B61-'Año 2021'!B61</f>
        <v>0</v>
      </c>
      <c r="C61" s="30">
        <f>'Enero 2021'!C61+'Febrero 2021'!C61+'Marzo 2021'!C61+'Abril 2021'!C61+'Mayo 2021'!C61+'Junio 2021'!C61+'Julio 2021'!C61+'Agosto 2021'!C61+'Septiembre 2021'!C61+'Octubre 2021'!C61+'Noviembre 2021'!C61+'Diciembre 2021'!C61-'Año 2021'!C61</f>
        <v>0</v>
      </c>
      <c r="D61" s="31">
        <f>'Enero 2021'!D61+'Febrero 2021'!D61+'Marzo 2021'!D61+'Abril 2021'!D61+'Mayo 2021'!D61+'Junio 2021'!D61+'Julio 2021'!D61+'Agosto 2021'!D61+'Septiembre 2021'!D61+'Octubre 2021'!D61+'Noviembre 2021'!D61+'Diciembre 2021'!D61-'Año 2021'!D61</f>
        <v>0</v>
      </c>
      <c r="F61" s="159">
        <f>'ITR21'!B61+IITR21!B61+IIITR21!B61+IVTR21!B61-'Año 2021'!B61</f>
        <v>0</v>
      </c>
      <c r="G61" s="159">
        <f>'ITR21'!C61+IITR21!C61+IIITR21!C61+IVTR21!C61-'Año 2021'!C61</f>
        <v>0</v>
      </c>
      <c r="H61" s="159">
        <f>'ITR21'!D61+IITR21!D61+IIITR21!D61+IVTR21!D61-'Año 2021'!D61</f>
        <v>0</v>
      </c>
      <c r="I61" s="157"/>
    </row>
    <row r="62" spans="1:9" ht="15.75" thickBot="1" x14ac:dyDescent="0.3">
      <c r="A62" s="39" t="s">
        <v>49</v>
      </c>
      <c r="B62" s="30">
        <f>'Enero 2021'!B62+'Febrero 2021'!B62+'Marzo 2021'!B62+'Abril 2021'!B62+'Mayo 2021'!B62+'Junio 2021'!B62+'Julio 2021'!B62+'Agosto 2021'!B62+'Septiembre 2021'!B62+'Octubre 2021'!B62+'Noviembre 2021'!B62+'Diciembre 2021'!B62-'Año 2021'!B62</f>
        <v>0</v>
      </c>
      <c r="C62" s="30">
        <f>'Enero 2021'!C62+'Febrero 2021'!C62+'Marzo 2021'!C62+'Abril 2021'!C62+'Mayo 2021'!C62+'Junio 2021'!C62+'Julio 2021'!C62+'Agosto 2021'!C62+'Septiembre 2021'!C62+'Octubre 2021'!C62+'Noviembre 2021'!C62+'Diciembre 2021'!C62-'Año 2021'!C62</f>
        <v>0</v>
      </c>
      <c r="D62" s="31">
        <f>'Enero 2021'!D62+'Febrero 2021'!D62+'Marzo 2021'!D62+'Abril 2021'!D62+'Mayo 2021'!D62+'Junio 2021'!D62+'Julio 2021'!D62+'Agosto 2021'!D62+'Septiembre 2021'!D62+'Octubre 2021'!D62+'Noviembre 2021'!D62+'Diciembre 2021'!D62-'Año 2021'!D62</f>
        <v>0</v>
      </c>
      <c r="F62" s="159">
        <f>'ITR21'!B62+IITR21!B62+IIITR21!B62+IVTR21!B62-'Año 2021'!B62</f>
        <v>0</v>
      </c>
      <c r="G62" s="159">
        <f>'ITR21'!C62+IITR21!C62+IIITR21!C62+IVTR21!C62-'Año 2021'!C62</f>
        <v>0</v>
      </c>
      <c r="H62" s="159">
        <f>'ITR21'!D62+IITR21!D62+IIITR21!D62+IVTR21!D62-'Año 2021'!D62</f>
        <v>0</v>
      </c>
      <c r="I62" s="157"/>
    </row>
    <row r="63" spans="1:9" ht="15.75" thickBot="1" x14ac:dyDescent="0.3">
      <c r="A63" s="40" t="s">
        <v>50</v>
      </c>
      <c r="B63" s="34">
        <f>'Enero 2021'!B63+'Febrero 2021'!B63+'Marzo 2021'!B63+'Abril 2021'!B63+'Mayo 2021'!B63+'Junio 2021'!B63+'Julio 2021'!B63+'Agosto 2021'!B63+'Septiembre 2021'!B63+'Octubre 2021'!B63+'Noviembre 2021'!B63+'Diciembre 2021'!B63-'Año 2021'!B63</f>
        <v>0</v>
      </c>
      <c r="C63" s="34">
        <f>'Enero 2021'!C63+'Febrero 2021'!C63+'Marzo 2021'!C63+'Abril 2021'!C63+'Mayo 2021'!C63+'Junio 2021'!C63+'Julio 2021'!C63+'Agosto 2021'!C63+'Septiembre 2021'!C63+'Octubre 2021'!C63+'Noviembre 2021'!C63+'Diciembre 2021'!C63-'Año 2021'!C63</f>
        <v>0</v>
      </c>
      <c r="D63" s="35">
        <f>'Enero 2021'!D63+'Febrero 2021'!D63+'Marzo 2021'!D63+'Abril 2021'!D63+'Mayo 2021'!D63+'Junio 2021'!D63+'Julio 2021'!D63+'Agosto 2021'!D63+'Septiembre 2021'!D63+'Octubre 2021'!D63+'Noviembre 2021'!D63+'Diciembre 2021'!D63-'Año 2021'!D63</f>
        <v>0</v>
      </c>
      <c r="F63" s="159">
        <f>'ITR21'!B63+IITR21!B63+IIITR21!B63+IVTR21!B63-'Año 2021'!B63</f>
        <v>0</v>
      </c>
      <c r="G63" s="159">
        <f>'ITR21'!C63+IITR21!C63+IIITR21!C63+IVTR21!C63-'Año 2021'!C63</f>
        <v>0</v>
      </c>
      <c r="H63" s="159">
        <f>'ITR21'!D63+IITR21!D63+IIITR21!D63+IVTR21!D63-'Año 2021'!D63</f>
        <v>0</v>
      </c>
      <c r="I63" s="157"/>
    </row>
    <row r="64" spans="1:9" ht="15.75" thickBot="1" x14ac:dyDescent="0.3">
      <c r="A64" s="24"/>
      <c r="B64" s="37"/>
      <c r="C64" s="37"/>
      <c r="D64" s="37"/>
      <c r="F64" s="159"/>
      <c r="G64" s="159"/>
      <c r="H64" s="159"/>
      <c r="I64" s="157"/>
    </row>
    <row r="65" spans="1:9" ht="15.75" thickBot="1" x14ac:dyDescent="0.3">
      <c r="A65" s="84" t="s">
        <v>51</v>
      </c>
      <c r="B65" s="85">
        <f t="shared" ref="B65:C65" si="11">+B66+B67</f>
        <v>0</v>
      </c>
      <c r="C65" s="85">
        <f t="shared" si="11"/>
        <v>0</v>
      </c>
      <c r="D65" s="85">
        <f>+D66+D67</f>
        <v>0</v>
      </c>
      <c r="F65" s="159"/>
      <c r="G65" s="159"/>
      <c r="H65" s="159"/>
      <c r="I65" s="157"/>
    </row>
    <row r="66" spans="1:9" ht="15.75" thickBot="1" x14ac:dyDescent="0.3">
      <c r="A66" s="38" t="s">
        <v>52</v>
      </c>
      <c r="B66" s="30">
        <f>'Enero 2021'!B66+'Febrero 2021'!B66+'Marzo 2021'!B66+'Abril 2021'!B66+'Mayo 2021'!B66+'Junio 2021'!B66+'Julio 2021'!B66+'Agosto 2021'!B66+'Septiembre 2021'!B66+'Octubre 2021'!B66+'Noviembre 2021'!B66+'Diciembre 2021'!B66-'Año 2021'!B66</f>
        <v>0</v>
      </c>
      <c r="C66" s="30">
        <f>'Enero 2021'!C66+'Febrero 2021'!C66+'Marzo 2021'!C66+'Abril 2021'!C66+'Mayo 2021'!C66+'Junio 2021'!C66+'Julio 2021'!C66+'Agosto 2021'!C66+'Septiembre 2021'!C66+'Octubre 2021'!C66+'Noviembre 2021'!C66+'Diciembre 2021'!C66-'Año 2021'!C66</f>
        <v>0</v>
      </c>
      <c r="D66" s="31">
        <f>'Enero 2021'!D66+'Febrero 2021'!D66+'Marzo 2021'!D66+'Abril 2021'!D66+'Mayo 2021'!D66+'Junio 2021'!D66+'Julio 2021'!D66+'Agosto 2021'!D66+'Septiembre 2021'!D66+'Octubre 2021'!D66+'Noviembre 2021'!D66+'Diciembre 2021'!D66-'Año 2021'!D66</f>
        <v>0</v>
      </c>
      <c r="F66" s="159">
        <f>'ITR21'!B66+IITR21!B66+IIITR21!B66+IVTR21!B66-'Año 2021'!B66</f>
        <v>0</v>
      </c>
      <c r="G66" s="159">
        <f>'ITR21'!C66+IITR21!C66+IIITR21!C66+IVTR21!C66-'Año 2021'!C66</f>
        <v>0</v>
      </c>
      <c r="H66" s="159">
        <f>'ITR21'!D66+IITR21!D66+IIITR21!D66+IVTR21!D66-'Año 2021'!D66</f>
        <v>0</v>
      </c>
      <c r="I66" s="157"/>
    </row>
    <row r="67" spans="1:9" ht="15.75" thickBot="1" x14ac:dyDescent="0.3">
      <c r="A67" s="40" t="s">
        <v>53</v>
      </c>
      <c r="B67" s="34">
        <f>'Enero 2021'!B67+'Febrero 2021'!B67+'Marzo 2021'!B67+'Abril 2021'!B67+'Mayo 2021'!B67+'Junio 2021'!B67+'Julio 2021'!B67+'Agosto 2021'!B67+'Septiembre 2021'!B67+'Octubre 2021'!B67+'Noviembre 2021'!B67+'Diciembre 2021'!B67-'Año 2021'!B67</f>
        <v>0</v>
      </c>
      <c r="C67" s="34">
        <f>'Enero 2021'!C67+'Febrero 2021'!C67+'Marzo 2021'!C67+'Abril 2021'!C67+'Mayo 2021'!C67+'Junio 2021'!C67+'Julio 2021'!C67+'Agosto 2021'!C67+'Septiembre 2021'!C67+'Octubre 2021'!C67+'Noviembre 2021'!C67+'Diciembre 2021'!C67-'Año 2021'!C67</f>
        <v>0</v>
      </c>
      <c r="D67" s="35">
        <f>'Enero 2021'!D67+'Febrero 2021'!D67+'Marzo 2021'!D67+'Abril 2021'!D67+'Mayo 2021'!D67+'Junio 2021'!D67+'Julio 2021'!D67+'Agosto 2021'!D67+'Septiembre 2021'!D67+'Octubre 2021'!D67+'Noviembre 2021'!D67+'Diciembre 2021'!D67-'Año 2021'!D67</f>
        <v>0</v>
      </c>
      <c r="F67" s="159">
        <f>'ITR21'!B67+IITR21!B67+IIITR21!B67+IVTR21!B67-'Año 2021'!B67</f>
        <v>0</v>
      </c>
      <c r="G67" s="159">
        <f>'ITR21'!C67+IITR21!C67+IIITR21!C67+IVTR21!C67-'Año 2021'!C67</f>
        <v>0</v>
      </c>
      <c r="H67" s="159">
        <f>'ITR21'!D67+IITR21!D67+IIITR21!D67+IVTR21!D67-'Año 2021'!D67</f>
        <v>0</v>
      </c>
      <c r="I67" s="157"/>
    </row>
    <row r="68" spans="1:9" ht="15.75" thickBot="1" x14ac:dyDescent="0.3">
      <c r="A68" s="24"/>
      <c r="B68" s="37"/>
      <c r="C68" s="37"/>
      <c r="D68" s="37"/>
      <c r="F68" s="159"/>
      <c r="G68" s="159"/>
      <c r="H68" s="159"/>
      <c r="I68" s="157"/>
    </row>
    <row r="69" spans="1:9" ht="15.75" thickBot="1" x14ac:dyDescent="0.3">
      <c r="A69" s="84" t="s">
        <v>54</v>
      </c>
      <c r="B69" s="85">
        <f t="shared" ref="B69:C69" si="12">+B70+B71+B72+B73</f>
        <v>0</v>
      </c>
      <c r="C69" s="85">
        <f t="shared" si="12"/>
        <v>0</v>
      </c>
      <c r="D69" s="85">
        <f>+D70+D71+D72+D73</f>
        <v>0</v>
      </c>
      <c r="F69" s="159"/>
      <c r="G69" s="159"/>
      <c r="H69" s="159"/>
      <c r="I69" s="157"/>
    </row>
    <row r="70" spans="1:9" ht="15.75" thickBot="1" x14ac:dyDescent="0.3">
      <c r="A70" s="38" t="s">
        <v>55</v>
      </c>
      <c r="B70" s="30">
        <f>'Enero 2021'!B70+'Febrero 2021'!B70+'Marzo 2021'!B70+'Abril 2021'!B70+'Mayo 2021'!B70+'Junio 2021'!B70+'Julio 2021'!B70+'Agosto 2021'!B70+'Septiembre 2021'!B70+'Octubre 2021'!B70+'Noviembre 2021'!B70+'Diciembre 2021'!B70-'Año 2021'!B70</f>
        <v>0</v>
      </c>
      <c r="C70" s="30">
        <f>'Enero 2021'!C70+'Febrero 2021'!C70+'Marzo 2021'!C70+'Abril 2021'!C70+'Mayo 2021'!C70+'Junio 2021'!C70+'Julio 2021'!C70+'Agosto 2021'!C70+'Septiembre 2021'!C70+'Octubre 2021'!C70+'Noviembre 2021'!C70+'Diciembre 2021'!C70-'Año 2021'!C70</f>
        <v>0</v>
      </c>
      <c r="D70" s="31">
        <f>'Enero 2021'!D70+'Febrero 2021'!D70+'Marzo 2021'!D70+'Abril 2021'!D70+'Mayo 2021'!D70+'Junio 2021'!D70+'Julio 2021'!D70+'Agosto 2021'!D70+'Septiembre 2021'!D70+'Octubre 2021'!D70+'Noviembre 2021'!D70+'Diciembre 2021'!D70-'Año 2021'!D70</f>
        <v>0</v>
      </c>
      <c r="F70" s="159">
        <f>'ITR21'!B70+IITR21!B70+IIITR21!B70+IVTR21!B70-'Año 2021'!B70</f>
        <v>0</v>
      </c>
      <c r="G70" s="159">
        <f>'ITR21'!C70+IITR21!C70+IIITR21!C70+IVTR21!C70-'Año 2021'!C70</f>
        <v>0</v>
      </c>
      <c r="H70" s="159">
        <f>'ITR21'!D70+IITR21!D70+IIITR21!D70+IVTR21!D70-'Año 2021'!D70</f>
        <v>0</v>
      </c>
      <c r="I70" s="157"/>
    </row>
    <row r="71" spans="1:9" ht="15.75" thickBot="1" x14ac:dyDescent="0.3">
      <c r="A71" s="39" t="s">
        <v>56</v>
      </c>
      <c r="B71" s="30">
        <f>'Enero 2021'!B71+'Febrero 2021'!B71+'Marzo 2021'!B71+'Abril 2021'!B71+'Mayo 2021'!B71+'Junio 2021'!B71+'Julio 2021'!B71+'Agosto 2021'!B71+'Septiembre 2021'!B71+'Octubre 2021'!B71+'Noviembre 2021'!B71+'Diciembre 2021'!B71-'Año 2021'!B71</f>
        <v>0</v>
      </c>
      <c r="C71" s="30">
        <f>'Enero 2021'!C71+'Febrero 2021'!C71+'Marzo 2021'!C71+'Abril 2021'!C71+'Mayo 2021'!C71+'Junio 2021'!C71+'Julio 2021'!C71+'Agosto 2021'!C71+'Septiembre 2021'!C71+'Octubre 2021'!C71+'Noviembre 2021'!C71+'Diciembre 2021'!C71-'Año 2021'!C71</f>
        <v>0</v>
      </c>
      <c r="D71" s="31">
        <f>'Enero 2021'!D71+'Febrero 2021'!D71+'Marzo 2021'!D71+'Abril 2021'!D71+'Mayo 2021'!D71+'Junio 2021'!D71+'Julio 2021'!D71+'Agosto 2021'!D71+'Septiembre 2021'!D71+'Octubre 2021'!D71+'Noviembre 2021'!D71+'Diciembre 2021'!D71-'Año 2021'!D71</f>
        <v>0</v>
      </c>
      <c r="F71" s="159">
        <f>'ITR21'!B71+IITR21!B71+IIITR21!B71+IVTR21!B71-'Año 2021'!B71</f>
        <v>0</v>
      </c>
      <c r="G71" s="159">
        <f>'ITR21'!C71+IITR21!C71+IIITR21!C71+IVTR21!C71-'Año 2021'!C71</f>
        <v>0</v>
      </c>
      <c r="H71" s="159">
        <f>'ITR21'!D71+IITR21!D71+IIITR21!D71+IVTR21!D71-'Año 2021'!D71</f>
        <v>0</v>
      </c>
      <c r="I71" s="157"/>
    </row>
    <row r="72" spans="1:9" ht="15.75" thickBot="1" x14ac:dyDescent="0.3">
      <c r="A72" s="39" t="s">
        <v>57</v>
      </c>
      <c r="B72" s="30">
        <f>'Enero 2021'!B72+'Febrero 2021'!B72+'Marzo 2021'!B72+'Abril 2021'!B72+'Mayo 2021'!B72+'Junio 2021'!B72+'Julio 2021'!B72+'Agosto 2021'!B72+'Septiembre 2021'!B72+'Octubre 2021'!B72+'Noviembre 2021'!B72+'Diciembre 2021'!B72-'Año 2021'!B72</f>
        <v>0</v>
      </c>
      <c r="C72" s="30">
        <f>'Enero 2021'!C72+'Febrero 2021'!C72+'Marzo 2021'!C72+'Abril 2021'!C72+'Mayo 2021'!C72+'Junio 2021'!C72+'Julio 2021'!C72+'Agosto 2021'!C72+'Septiembre 2021'!C72+'Octubre 2021'!C72+'Noviembre 2021'!C72+'Diciembre 2021'!C72-'Año 2021'!C72</f>
        <v>0</v>
      </c>
      <c r="D72" s="31">
        <f>'Enero 2021'!D72+'Febrero 2021'!D72+'Marzo 2021'!D72+'Abril 2021'!D72+'Mayo 2021'!D72+'Junio 2021'!D72+'Julio 2021'!D72+'Agosto 2021'!D72+'Septiembre 2021'!D72+'Octubre 2021'!D72+'Noviembre 2021'!D72+'Diciembre 2021'!D72-'Año 2021'!D72</f>
        <v>0</v>
      </c>
      <c r="F72" s="159">
        <f>'ITR21'!B72+IITR21!B72+IIITR21!B72+IVTR21!B72-'Año 2021'!B72</f>
        <v>0</v>
      </c>
      <c r="G72" s="159">
        <f>'ITR21'!C72+IITR21!C72+IIITR21!C72+IVTR21!C72-'Año 2021'!C72</f>
        <v>0</v>
      </c>
      <c r="H72" s="159">
        <f>'ITR21'!D72+IITR21!D72+IIITR21!D72+IVTR21!D72-'Año 2021'!D72</f>
        <v>0</v>
      </c>
      <c r="I72" s="157"/>
    </row>
    <row r="73" spans="1:9" ht="15.75" thickBot="1" x14ac:dyDescent="0.3">
      <c r="A73" s="40" t="s">
        <v>58</v>
      </c>
      <c r="B73" s="34">
        <f>'Enero 2021'!B73+'Febrero 2021'!B73+'Marzo 2021'!B73+'Abril 2021'!B73+'Mayo 2021'!B73+'Junio 2021'!B73+'Julio 2021'!B73+'Agosto 2021'!B73+'Septiembre 2021'!B73+'Octubre 2021'!B73+'Noviembre 2021'!B73+'Diciembre 2021'!B73-'Año 2021'!B73</f>
        <v>0</v>
      </c>
      <c r="C73" s="34">
        <f>'Enero 2021'!C73+'Febrero 2021'!C73+'Marzo 2021'!C73+'Abril 2021'!C73+'Mayo 2021'!C73+'Junio 2021'!C73+'Julio 2021'!C73+'Agosto 2021'!C73+'Septiembre 2021'!C73+'Octubre 2021'!C73+'Noviembre 2021'!C73+'Diciembre 2021'!C73-'Año 2021'!C73</f>
        <v>0</v>
      </c>
      <c r="D73" s="35">
        <f>'Enero 2021'!D73+'Febrero 2021'!D73+'Marzo 2021'!D73+'Abril 2021'!D73+'Mayo 2021'!D73+'Junio 2021'!D73+'Julio 2021'!D73+'Agosto 2021'!D73+'Septiembre 2021'!D73+'Octubre 2021'!D73+'Noviembre 2021'!D73+'Diciembre 2021'!D73-'Año 2021'!D73</f>
        <v>0</v>
      </c>
      <c r="F73" s="159">
        <f>'ITR21'!B73+IITR21!B73+IIITR21!B73+IVTR21!B73-'Año 2021'!B73</f>
        <v>0</v>
      </c>
      <c r="G73" s="159">
        <f>'ITR21'!C73+IITR21!C73+IIITR21!C73+IVTR21!C73-'Año 2021'!C73</f>
        <v>0</v>
      </c>
      <c r="H73" s="159">
        <f>'ITR21'!D73+IITR21!D73+IIITR21!D73+IVTR21!D73-'Año 2021'!D73</f>
        <v>0</v>
      </c>
      <c r="I73" s="157"/>
    </row>
    <row r="74" spans="1:9" ht="15.75" thickBot="1" x14ac:dyDescent="0.3">
      <c r="A74" s="24"/>
      <c r="B74" s="37"/>
      <c r="C74" s="37"/>
      <c r="D74" s="37"/>
      <c r="F74" s="159"/>
      <c r="G74" s="159"/>
      <c r="H74" s="159"/>
      <c r="I74" s="157"/>
    </row>
    <row r="75" spans="1:9" ht="15.75" thickBot="1" x14ac:dyDescent="0.3">
      <c r="A75" s="84" t="s">
        <v>59</v>
      </c>
      <c r="B75" s="85">
        <f t="shared" ref="B75:C75" si="13">+B76</f>
        <v>0</v>
      </c>
      <c r="C75" s="85">
        <f t="shared" si="13"/>
        <v>0</v>
      </c>
      <c r="D75" s="85">
        <f>+D76</f>
        <v>0</v>
      </c>
      <c r="F75" s="159"/>
      <c r="G75" s="159"/>
      <c r="H75" s="159"/>
      <c r="I75" s="157"/>
    </row>
    <row r="76" spans="1:9" ht="15.75" thickBot="1" x14ac:dyDescent="0.3">
      <c r="A76" s="92" t="s">
        <v>60</v>
      </c>
      <c r="B76" s="34">
        <f>'Enero 2021'!B76+'Febrero 2021'!B76+'Marzo 2021'!B76+'Abril 2021'!B76+'Mayo 2021'!B76+'Junio 2021'!B76+'Julio 2021'!B76+'Agosto 2021'!B76+'Septiembre 2021'!B76+'Octubre 2021'!B76+'Noviembre 2021'!B76+'Diciembre 2021'!B76-'Año 2021'!B76</f>
        <v>0</v>
      </c>
      <c r="C76" s="34">
        <f>'Enero 2021'!C76+'Febrero 2021'!C76+'Marzo 2021'!C76+'Abril 2021'!C76+'Mayo 2021'!C76+'Junio 2021'!C76+'Julio 2021'!C76+'Agosto 2021'!C76+'Septiembre 2021'!C76+'Octubre 2021'!C76+'Noviembre 2021'!C76+'Diciembre 2021'!C76-'Año 2021'!C76</f>
        <v>0</v>
      </c>
      <c r="D76" s="35">
        <f>'Enero 2021'!D76+'Febrero 2021'!D76+'Marzo 2021'!D76+'Abril 2021'!D76+'Mayo 2021'!D76+'Junio 2021'!D76+'Julio 2021'!D76+'Agosto 2021'!D76+'Septiembre 2021'!D76+'Octubre 2021'!D76+'Noviembre 2021'!D76+'Diciembre 2021'!D76-'Año 2021'!D76</f>
        <v>0</v>
      </c>
      <c r="F76" s="159">
        <f>'ITR21'!B76+IITR21!B76+IIITR21!B76+IVTR21!B76-'Año 2021'!B76</f>
        <v>0</v>
      </c>
      <c r="G76" s="160">
        <f>'ITR21'!C76+IITR21!C76+IIITR21!C76+IVTR21!C76-'Año 2021'!C76</f>
        <v>0</v>
      </c>
      <c r="H76" s="159">
        <f>'ITR21'!D76+IITR21!D76+IIITR21!D76+IVTR21!D76-'Año 2021'!D76</f>
        <v>0</v>
      </c>
      <c r="I76" s="157"/>
    </row>
    <row r="77" spans="1:9" ht="15.75" thickBot="1" x14ac:dyDescent="0.3">
      <c r="A77" s="24"/>
      <c r="B77" s="37"/>
      <c r="C77" s="37"/>
      <c r="D77" s="37"/>
      <c r="F77" s="159"/>
      <c r="G77" s="159"/>
      <c r="H77" s="159"/>
      <c r="I77" s="157"/>
    </row>
    <row r="78" spans="1:9" ht="15.75" thickBot="1" x14ac:dyDescent="0.3">
      <c r="A78" s="84" t="s">
        <v>61</v>
      </c>
      <c r="B78" s="85">
        <f t="shared" ref="B78:C78" si="14">+B79</f>
        <v>0</v>
      </c>
      <c r="C78" s="85">
        <f t="shared" si="14"/>
        <v>0</v>
      </c>
      <c r="D78" s="85">
        <f>+D79</f>
        <v>0</v>
      </c>
      <c r="F78" s="159"/>
      <c r="G78" s="159"/>
      <c r="H78" s="159"/>
      <c r="I78" s="157"/>
    </row>
    <row r="79" spans="1:9" ht="15.75" thickBot="1" x14ac:dyDescent="0.3">
      <c r="A79" s="92" t="s">
        <v>62</v>
      </c>
      <c r="B79" s="34">
        <f>'Enero 2021'!B79+'Febrero 2021'!B79+'Marzo 2021'!B79+'Abril 2021'!B79+'Mayo 2021'!B79+'Junio 2021'!B79+'Julio 2021'!B79+'Agosto 2021'!B79+'Septiembre 2021'!B79+'Octubre 2021'!B79+'Noviembre 2021'!B79+'Diciembre 2021'!B79-'Año 2021'!B79</f>
        <v>0</v>
      </c>
      <c r="C79" s="34">
        <f>'Enero 2021'!C79+'Febrero 2021'!C79+'Marzo 2021'!C79+'Abril 2021'!C79+'Mayo 2021'!C79+'Junio 2021'!C79+'Julio 2021'!C79+'Agosto 2021'!C79+'Septiembre 2021'!C79+'Octubre 2021'!C79+'Noviembre 2021'!C79+'Diciembre 2021'!C79-'Año 2021'!C79</f>
        <v>0</v>
      </c>
      <c r="D79" s="35">
        <f>'Enero 2021'!D79+'Febrero 2021'!D79+'Marzo 2021'!D79+'Abril 2021'!D79+'Mayo 2021'!D79+'Junio 2021'!D79+'Julio 2021'!D79+'Agosto 2021'!D79+'Septiembre 2021'!D79+'Octubre 2021'!D79+'Noviembre 2021'!D79+'Diciembre 2021'!D79-'Año 2021'!D79</f>
        <v>0</v>
      </c>
      <c r="F79" s="159">
        <f>'ITR21'!B79+IITR21!B79+IIITR21!B79+IVTR21!B79-'Año 2021'!B79</f>
        <v>0</v>
      </c>
      <c r="G79" s="159">
        <f>'ITR21'!C79+IITR21!C79+IIITR21!C79+IVTR21!C79-'Año 2021'!C79</f>
        <v>0</v>
      </c>
      <c r="H79" s="159">
        <f>'ITR21'!D79+IITR21!D79+IIITR21!D79+IVTR21!D79-'Año 2021'!D79</f>
        <v>0</v>
      </c>
      <c r="I79" s="157"/>
    </row>
    <row r="80" spans="1:9" ht="15.75" thickBot="1" x14ac:dyDescent="0.3">
      <c r="A80" s="24"/>
      <c r="B80" s="37"/>
      <c r="C80" s="37"/>
      <c r="D80" s="37"/>
      <c r="F80" s="159"/>
      <c r="G80" s="159"/>
      <c r="H80" s="159"/>
      <c r="I80" s="157"/>
    </row>
    <row r="81" spans="1:9" ht="15.75" thickBot="1" x14ac:dyDescent="0.3">
      <c r="A81" s="84" t="s">
        <v>63</v>
      </c>
      <c r="B81" s="85">
        <f t="shared" ref="B81:C81" si="15">+B82</f>
        <v>0</v>
      </c>
      <c r="C81" s="85">
        <f t="shared" si="15"/>
        <v>0</v>
      </c>
      <c r="D81" s="85">
        <f>+D82</f>
        <v>0</v>
      </c>
      <c r="F81" s="159"/>
      <c r="G81" s="159"/>
      <c r="H81" s="159"/>
      <c r="I81" s="157"/>
    </row>
    <row r="82" spans="1:9" ht="15.75" thickBot="1" x14ac:dyDescent="0.3">
      <c r="A82" s="92" t="s">
        <v>64</v>
      </c>
      <c r="B82" s="34">
        <f>'Enero 2021'!B82+'Febrero 2021'!B82+'Marzo 2021'!B82+'Abril 2021'!B82+'Mayo 2021'!B82+'Junio 2021'!B82+'Julio 2021'!B82+'Agosto 2021'!B82+'Septiembre 2021'!B82+'Octubre 2021'!B82+'Noviembre 2021'!B82+'Diciembre 2021'!B82-'Año 2021'!B82</f>
        <v>0</v>
      </c>
      <c r="C82" s="34">
        <f>'Enero 2021'!C82+'Febrero 2021'!C82+'Marzo 2021'!C82+'Abril 2021'!C82+'Mayo 2021'!C82+'Junio 2021'!C82+'Julio 2021'!C82+'Agosto 2021'!C82+'Septiembre 2021'!C82+'Octubre 2021'!C82+'Noviembre 2021'!C82+'Diciembre 2021'!C82-'Año 2021'!C82</f>
        <v>0</v>
      </c>
      <c r="D82" s="35">
        <f>'Enero 2021'!D82+'Febrero 2021'!D82+'Marzo 2021'!D82+'Abril 2021'!D82+'Mayo 2021'!D82+'Junio 2021'!D82+'Julio 2021'!D82+'Agosto 2021'!D82+'Septiembre 2021'!D82+'Octubre 2021'!D82+'Noviembre 2021'!D82+'Diciembre 2021'!D82-'Año 2021'!D82</f>
        <v>0</v>
      </c>
      <c r="F82" s="159">
        <f>'ITR21'!B82+IITR21!B82+IIITR21!B82+IVTR21!B82-'Año 2021'!B82</f>
        <v>0</v>
      </c>
      <c r="G82" s="159">
        <f>'ITR21'!C82+IITR21!C82+IIITR21!C82+IVTR21!C82-'Año 2021'!C82</f>
        <v>0</v>
      </c>
      <c r="H82" s="159">
        <f>'ITR21'!D82+IITR21!D82+IIITR21!D82+IVTR21!D82-'Año 2021'!D82</f>
        <v>0</v>
      </c>
      <c r="I82" s="157"/>
    </row>
    <row r="83" spans="1:9" ht="15.75" thickBot="1" x14ac:dyDescent="0.3">
      <c r="A83" s="24"/>
      <c r="B83" s="37"/>
      <c r="C83" s="37"/>
      <c r="D83" s="37"/>
      <c r="F83" s="159"/>
      <c r="G83" s="159"/>
      <c r="H83" s="159"/>
      <c r="I83" s="157"/>
    </row>
    <row r="84" spans="1:9" ht="15.75" thickBot="1" x14ac:dyDescent="0.3">
      <c r="A84" s="84" t="s">
        <v>65</v>
      </c>
      <c r="B84" s="85">
        <f t="shared" ref="B84:C84" si="16">+B85+B86+B87</f>
        <v>0</v>
      </c>
      <c r="C84" s="85">
        <f t="shared" si="16"/>
        <v>0</v>
      </c>
      <c r="D84" s="85">
        <f>+D85+D86+D87</f>
        <v>0</v>
      </c>
      <c r="F84" s="159"/>
      <c r="G84" s="159"/>
      <c r="H84" s="159"/>
      <c r="I84" s="157"/>
    </row>
    <row r="85" spans="1:9" ht="15.75" thickBot="1" x14ac:dyDescent="0.3">
      <c r="A85" s="38" t="s">
        <v>66</v>
      </c>
      <c r="B85" s="30">
        <v>0</v>
      </c>
      <c r="C85" s="30">
        <v>0</v>
      </c>
      <c r="D85" s="31">
        <v>0</v>
      </c>
      <c r="F85" s="159">
        <f>'ITR21'!B85+IITR21!B85+IIITR21!B85+IVTR21!B85-'Año 2021'!B85</f>
        <v>0</v>
      </c>
      <c r="G85" s="159">
        <f>'ITR21'!C85+IITR21!C85+IIITR21!C85+IVTR21!C85-'Año 2021'!C85</f>
        <v>0</v>
      </c>
      <c r="H85" s="159">
        <f>'ITR21'!D85+IITR21!D85+IIITR21!D85+IVTR21!D85-'Año 2021'!D85</f>
        <v>0</v>
      </c>
      <c r="I85" s="157"/>
    </row>
    <row r="86" spans="1:9" ht="15.75" thickBot="1" x14ac:dyDescent="0.3">
      <c r="A86" s="39" t="s">
        <v>67</v>
      </c>
      <c r="B86" s="30">
        <v>0</v>
      </c>
      <c r="C86" s="30">
        <v>0</v>
      </c>
      <c r="D86" s="31">
        <v>0</v>
      </c>
      <c r="F86" s="159">
        <f>'ITR21'!B86+IITR21!B86+IIITR21!B86+IVTR21!B86-'Año 2021'!B86</f>
        <v>0</v>
      </c>
      <c r="G86" s="159">
        <f>'ITR21'!C86+IITR21!C86+IIITR21!C86+IVTR21!C86-'Año 2021'!C86</f>
        <v>0</v>
      </c>
      <c r="H86" s="159">
        <f>'ITR21'!D86+IITR21!D86+IIITR21!D86+IVTR21!D86-'Año 2021'!D86</f>
        <v>0</v>
      </c>
      <c r="I86" s="157"/>
    </row>
    <row r="87" spans="1:9" ht="15.75" thickBot="1" x14ac:dyDescent="0.3">
      <c r="A87" s="40" t="s">
        <v>68</v>
      </c>
      <c r="B87" s="34">
        <v>0</v>
      </c>
      <c r="C87" s="34">
        <v>0</v>
      </c>
      <c r="D87" s="35">
        <v>0</v>
      </c>
      <c r="F87" s="159">
        <f>'ITR21'!B87+IITR21!B87+IIITR21!B87+IVTR21!B87-'Año 2021'!B87</f>
        <v>0</v>
      </c>
      <c r="G87" s="159">
        <f>'ITR21'!C87+IITR21!C87+IIITR21!C87+IVTR21!C87-'Año 2021'!C87</f>
        <v>0</v>
      </c>
      <c r="H87" s="159">
        <f>'ITR21'!D87+IITR21!D87+IIITR21!D87+IVTR21!D87-'Año 2021'!D87</f>
        <v>0</v>
      </c>
      <c r="I87" s="157"/>
    </row>
    <row r="88" spans="1:9" ht="15.75" thickBot="1" x14ac:dyDescent="0.3">
      <c r="A88" s="24"/>
      <c r="B88" s="37"/>
      <c r="C88" s="37"/>
      <c r="D88" s="37"/>
      <c r="F88" s="159"/>
      <c r="G88" s="159"/>
      <c r="H88" s="159"/>
      <c r="I88" s="157"/>
    </row>
    <row r="89" spans="1:9" ht="15.75" thickBot="1" x14ac:dyDescent="0.3">
      <c r="A89" s="90" t="s">
        <v>69</v>
      </c>
      <c r="B89" s="85">
        <f t="shared" ref="B89:C89" si="17">+B90</f>
        <v>0</v>
      </c>
      <c r="C89" s="85">
        <f t="shared" si="17"/>
        <v>0</v>
      </c>
      <c r="D89" s="85">
        <f>+D90</f>
        <v>0</v>
      </c>
      <c r="F89" s="159"/>
      <c r="G89" s="159"/>
      <c r="H89" s="159"/>
      <c r="I89" s="157"/>
    </row>
    <row r="90" spans="1:9" ht="15.75" thickBot="1" x14ac:dyDescent="0.3">
      <c r="A90" s="91" t="s">
        <v>70</v>
      </c>
      <c r="B90" s="34">
        <f>'Enero 2021'!B90+'Febrero 2021'!B90+'Marzo 2021'!B90+'Abril 2021'!B90+'Mayo 2021'!B90+'Junio 2021'!B90+'Julio 2021'!B90+'Agosto 2021'!B90+'Septiembre 2021'!B90+'Octubre 2021'!B90+'Noviembre 2021'!B90+'Diciembre 2021'!B90-'Año 2021'!B90</f>
        <v>0</v>
      </c>
      <c r="C90" s="34">
        <f>'Enero 2021'!C90+'Febrero 2021'!C90+'Marzo 2021'!C90+'Abril 2021'!C90+'Mayo 2021'!C90+'Junio 2021'!C90+'Julio 2021'!C90+'Agosto 2021'!C90+'Septiembre 2021'!C90+'Octubre 2021'!C90+'Noviembre 2021'!C90+'Diciembre 2021'!C90-'Año 2021'!C90</f>
        <v>0</v>
      </c>
      <c r="D90" s="35">
        <f>'Enero 2021'!D90+'Febrero 2021'!D90+'Marzo 2021'!D90+'Abril 2021'!D90+'Mayo 2021'!D90+'Junio 2021'!D90+'Julio 2021'!D90+'Agosto 2021'!D90+'Septiembre 2021'!D90+'Octubre 2021'!D90+'Noviembre 2021'!D90+'Diciembre 2021'!D90-'Año 2021'!D90</f>
        <v>0</v>
      </c>
      <c r="F90" s="159">
        <f>'ITR21'!B90+IITR21!B90+IIITR21!B90+IVTR21!B90-'Año 2021'!B90</f>
        <v>0</v>
      </c>
      <c r="G90" s="159">
        <f>'ITR21'!C90+IITR21!C90+IIITR21!C90+IVTR21!C90-'Año 2021'!C90</f>
        <v>0</v>
      </c>
      <c r="H90" s="159">
        <f>'ITR21'!D90+IITR21!D90+IIITR21!D90+IVTR21!D90-'Año 2021'!D90</f>
        <v>0</v>
      </c>
      <c r="I90" s="157"/>
    </row>
    <row r="91" spans="1:9" ht="15.75" thickBot="1" x14ac:dyDescent="0.3">
      <c r="A91" s="24"/>
      <c r="B91" s="37"/>
      <c r="C91" s="37"/>
      <c r="D91" s="37"/>
    </row>
    <row r="92" spans="1:9" ht="15.75" thickBot="1" x14ac:dyDescent="0.3">
      <c r="A92" s="92" t="s">
        <v>71</v>
      </c>
      <c r="B92" s="125"/>
      <c r="C92" s="125"/>
      <c r="D92" s="126"/>
    </row>
  </sheetData>
  <pageMargins left="0.7" right="0.7" top="0.75" bottom="0.75" header="0.3" footer="0.3"/>
  <pageSetup paperSize="9" scale="5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tabColor theme="3"/>
    <pageSetUpPr fitToPage="1"/>
  </sheetPr>
  <dimension ref="A1:T92"/>
  <sheetViews>
    <sheetView zoomScale="80" zoomScaleNormal="80" zoomScaleSheetLayoutView="85" workbookViewId="0">
      <selection activeCell="B92" sqref="B92:D92"/>
    </sheetView>
  </sheetViews>
  <sheetFormatPr baseColWidth="10" defaultColWidth="9.140625" defaultRowHeight="12.75" x14ac:dyDescent="0.2"/>
  <cols>
    <col min="1" max="1" width="22.140625" style="24" bestFit="1" customWidth="1"/>
    <col min="2" max="2" width="12.42578125" style="24" bestFit="1" customWidth="1"/>
    <col min="3" max="3" width="13.28515625" style="24" bestFit="1" customWidth="1"/>
    <col min="4" max="4" width="9.140625" style="24"/>
    <col min="5" max="5" width="9.140625" style="2"/>
    <col min="6" max="6" width="22.140625" style="43" bestFit="1" customWidth="1"/>
    <col min="7" max="7" width="12.42578125" style="43" bestFit="1" customWidth="1"/>
    <col min="8" max="8" width="13.140625" style="43" bestFit="1" customWidth="1"/>
    <col min="9" max="9" width="9.140625" style="43"/>
    <col min="10" max="10" width="9.140625" style="2"/>
    <col min="11" max="11" width="22.140625" style="2" bestFit="1" customWidth="1"/>
    <col min="12" max="12" width="12.140625" style="2" bestFit="1" customWidth="1"/>
    <col min="13" max="13" width="12" style="2" customWidth="1"/>
    <col min="14" max="14" width="9.42578125" style="2" customWidth="1"/>
    <col min="15" max="18" width="9.140625" style="2"/>
    <col min="19" max="19" width="10.7109375" style="2" bestFit="1" customWidth="1"/>
    <col min="20" max="246" width="9.140625" style="2"/>
    <col min="247" max="247" width="22.7109375" style="2" bestFit="1" customWidth="1"/>
    <col min="248" max="248" width="12.140625" style="2" customWidth="1"/>
    <col min="249" max="249" width="16.7109375" style="2" customWidth="1"/>
    <col min="250" max="250" width="13.28515625" style="2" bestFit="1" customWidth="1"/>
    <col min="251" max="502" width="9.140625" style="2"/>
    <col min="503" max="503" width="22.7109375" style="2" bestFit="1" customWidth="1"/>
    <col min="504" max="504" width="12.140625" style="2" customWidth="1"/>
    <col min="505" max="505" width="16.7109375" style="2" customWidth="1"/>
    <col min="506" max="506" width="13.28515625" style="2" bestFit="1" customWidth="1"/>
    <col min="507" max="758" width="9.140625" style="2"/>
    <col min="759" max="759" width="22.7109375" style="2" bestFit="1" customWidth="1"/>
    <col min="760" max="760" width="12.140625" style="2" customWidth="1"/>
    <col min="761" max="761" width="16.7109375" style="2" customWidth="1"/>
    <col min="762" max="762" width="13.28515625" style="2" bestFit="1" customWidth="1"/>
    <col min="763" max="1014" width="9.140625" style="2"/>
    <col min="1015" max="1015" width="22.7109375" style="2" bestFit="1" customWidth="1"/>
    <col min="1016" max="1016" width="12.140625" style="2" customWidth="1"/>
    <col min="1017" max="1017" width="16.7109375" style="2" customWidth="1"/>
    <col min="1018" max="1018" width="13.28515625" style="2" bestFit="1" customWidth="1"/>
    <col min="1019" max="1270" width="9.140625" style="2"/>
    <col min="1271" max="1271" width="22.7109375" style="2" bestFit="1" customWidth="1"/>
    <col min="1272" max="1272" width="12.140625" style="2" customWidth="1"/>
    <col min="1273" max="1273" width="16.7109375" style="2" customWidth="1"/>
    <col min="1274" max="1274" width="13.28515625" style="2" bestFit="1" customWidth="1"/>
    <col min="1275" max="1526" width="9.140625" style="2"/>
    <col min="1527" max="1527" width="22.7109375" style="2" bestFit="1" customWidth="1"/>
    <col min="1528" max="1528" width="12.140625" style="2" customWidth="1"/>
    <col min="1529" max="1529" width="16.7109375" style="2" customWidth="1"/>
    <col min="1530" max="1530" width="13.28515625" style="2" bestFit="1" customWidth="1"/>
    <col min="1531" max="1782" width="9.140625" style="2"/>
    <col min="1783" max="1783" width="22.7109375" style="2" bestFit="1" customWidth="1"/>
    <col min="1784" max="1784" width="12.140625" style="2" customWidth="1"/>
    <col min="1785" max="1785" width="16.7109375" style="2" customWidth="1"/>
    <col min="1786" max="1786" width="13.28515625" style="2" bestFit="1" customWidth="1"/>
    <col min="1787" max="2038" width="9.140625" style="2"/>
    <col min="2039" max="2039" width="22.7109375" style="2" bestFit="1" customWidth="1"/>
    <col min="2040" max="2040" width="12.140625" style="2" customWidth="1"/>
    <col min="2041" max="2041" width="16.7109375" style="2" customWidth="1"/>
    <col min="2042" max="2042" width="13.28515625" style="2" bestFit="1" customWidth="1"/>
    <col min="2043" max="2294" width="9.140625" style="2"/>
    <col min="2295" max="2295" width="22.7109375" style="2" bestFit="1" customWidth="1"/>
    <col min="2296" max="2296" width="12.140625" style="2" customWidth="1"/>
    <col min="2297" max="2297" width="16.7109375" style="2" customWidth="1"/>
    <col min="2298" max="2298" width="13.28515625" style="2" bestFit="1" customWidth="1"/>
    <col min="2299" max="2550" width="9.140625" style="2"/>
    <col min="2551" max="2551" width="22.7109375" style="2" bestFit="1" customWidth="1"/>
    <col min="2552" max="2552" width="12.140625" style="2" customWidth="1"/>
    <col min="2553" max="2553" width="16.7109375" style="2" customWidth="1"/>
    <col min="2554" max="2554" width="13.28515625" style="2" bestFit="1" customWidth="1"/>
    <col min="2555" max="2806" width="9.140625" style="2"/>
    <col min="2807" max="2807" width="22.7109375" style="2" bestFit="1" customWidth="1"/>
    <col min="2808" max="2808" width="12.140625" style="2" customWidth="1"/>
    <col min="2809" max="2809" width="16.7109375" style="2" customWidth="1"/>
    <col min="2810" max="2810" width="13.28515625" style="2" bestFit="1" customWidth="1"/>
    <col min="2811" max="3062" width="9.140625" style="2"/>
    <col min="3063" max="3063" width="22.7109375" style="2" bestFit="1" customWidth="1"/>
    <col min="3064" max="3064" width="12.140625" style="2" customWidth="1"/>
    <col min="3065" max="3065" width="16.7109375" style="2" customWidth="1"/>
    <col min="3066" max="3066" width="13.28515625" style="2" bestFit="1" customWidth="1"/>
    <col min="3067" max="3318" width="9.140625" style="2"/>
    <col min="3319" max="3319" width="22.7109375" style="2" bestFit="1" customWidth="1"/>
    <col min="3320" max="3320" width="12.140625" style="2" customWidth="1"/>
    <col min="3321" max="3321" width="16.7109375" style="2" customWidth="1"/>
    <col min="3322" max="3322" width="13.28515625" style="2" bestFit="1" customWidth="1"/>
    <col min="3323" max="3574" width="9.140625" style="2"/>
    <col min="3575" max="3575" width="22.7109375" style="2" bestFit="1" customWidth="1"/>
    <col min="3576" max="3576" width="12.140625" style="2" customWidth="1"/>
    <col min="3577" max="3577" width="16.7109375" style="2" customWidth="1"/>
    <col min="3578" max="3578" width="13.28515625" style="2" bestFit="1" customWidth="1"/>
    <col min="3579" max="3830" width="9.140625" style="2"/>
    <col min="3831" max="3831" width="22.7109375" style="2" bestFit="1" customWidth="1"/>
    <col min="3832" max="3832" width="12.140625" style="2" customWidth="1"/>
    <col min="3833" max="3833" width="16.7109375" style="2" customWidth="1"/>
    <col min="3834" max="3834" width="13.28515625" style="2" bestFit="1" customWidth="1"/>
    <col min="3835" max="4086" width="9.140625" style="2"/>
    <col min="4087" max="4087" width="22.7109375" style="2" bestFit="1" customWidth="1"/>
    <col min="4088" max="4088" width="12.140625" style="2" customWidth="1"/>
    <col min="4089" max="4089" width="16.7109375" style="2" customWidth="1"/>
    <col min="4090" max="4090" width="13.28515625" style="2" bestFit="1" customWidth="1"/>
    <col min="4091" max="4342" width="9.140625" style="2"/>
    <col min="4343" max="4343" width="22.7109375" style="2" bestFit="1" customWidth="1"/>
    <col min="4344" max="4344" width="12.140625" style="2" customWidth="1"/>
    <col min="4345" max="4345" width="16.7109375" style="2" customWidth="1"/>
    <col min="4346" max="4346" width="13.28515625" style="2" bestFit="1" customWidth="1"/>
    <col min="4347" max="4598" width="9.140625" style="2"/>
    <col min="4599" max="4599" width="22.7109375" style="2" bestFit="1" customWidth="1"/>
    <col min="4600" max="4600" width="12.140625" style="2" customWidth="1"/>
    <col min="4601" max="4601" width="16.7109375" style="2" customWidth="1"/>
    <col min="4602" max="4602" width="13.28515625" style="2" bestFit="1" customWidth="1"/>
    <col min="4603" max="4854" width="9.140625" style="2"/>
    <col min="4855" max="4855" width="22.7109375" style="2" bestFit="1" customWidth="1"/>
    <col min="4856" max="4856" width="12.140625" style="2" customWidth="1"/>
    <col min="4857" max="4857" width="16.7109375" style="2" customWidth="1"/>
    <col min="4858" max="4858" width="13.28515625" style="2" bestFit="1" customWidth="1"/>
    <col min="4859" max="5110" width="9.140625" style="2"/>
    <col min="5111" max="5111" width="22.7109375" style="2" bestFit="1" customWidth="1"/>
    <col min="5112" max="5112" width="12.140625" style="2" customWidth="1"/>
    <col min="5113" max="5113" width="16.7109375" style="2" customWidth="1"/>
    <col min="5114" max="5114" width="13.28515625" style="2" bestFit="1" customWidth="1"/>
    <col min="5115" max="5366" width="9.140625" style="2"/>
    <col min="5367" max="5367" width="22.7109375" style="2" bestFit="1" customWidth="1"/>
    <col min="5368" max="5368" width="12.140625" style="2" customWidth="1"/>
    <col min="5369" max="5369" width="16.7109375" style="2" customWidth="1"/>
    <col min="5370" max="5370" width="13.28515625" style="2" bestFit="1" customWidth="1"/>
    <col min="5371" max="5622" width="9.140625" style="2"/>
    <col min="5623" max="5623" width="22.7109375" style="2" bestFit="1" customWidth="1"/>
    <col min="5624" max="5624" width="12.140625" style="2" customWidth="1"/>
    <col min="5625" max="5625" width="16.7109375" style="2" customWidth="1"/>
    <col min="5626" max="5626" width="13.28515625" style="2" bestFit="1" customWidth="1"/>
    <col min="5627" max="5878" width="9.140625" style="2"/>
    <col min="5879" max="5879" width="22.7109375" style="2" bestFit="1" customWidth="1"/>
    <col min="5880" max="5880" width="12.140625" style="2" customWidth="1"/>
    <col min="5881" max="5881" width="16.7109375" style="2" customWidth="1"/>
    <col min="5882" max="5882" width="13.28515625" style="2" bestFit="1" customWidth="1"/>
    <col min="5883" max="6134" width="9.140625" style="2"/>
    <col min="6135" max="6135" width="22.7109375" style="2" bestFit="1" customWidth="1"/>
    <col min="6136" max="6136" width="12.140625" style="2" customWidth="1"/>
    <col min="6137" max="6137" width="16.7109375" style="2" customWidth="1"/>
    <col min="6138" max="6138" width="13.28515625" style="2" bestFit="1" customWidth="1"/>
    <col min="6139" max="6390" width="9.140625" style="2"/>
    <col min="6391" max="6391" width="22.7109375" style="2" bestFit="1" customWidth="1"/>
    <col min="6392" max="6392" width="12.140625" style="2" customWidth="1"/>
    <col min="6393" max="6393" width="16.7109375" style="2" customWidth="1"/>
    <col min="6394" max="6394" width="13.28515625" style="2" bestFit="1" customWidth="1"/>
    <col min="6395" max="6646" width="9.140625" style="2"/>
    <col min="6647" max="6647" width="22.7109375" style="2" bestFit="1" customWidth="1"/>
    <col min="6648" max="6648" width="12.140625" style="2" customWidth="1"/>
    <col min="6649" max="6649" width="16.7109375" style="2" customWidth="1"/>
    <col min="6650" max="6650" width="13.28515625" style="2" bestFit="1" customWidth="1"/>
    <col min="6651" max="6902" width="9.140625" style="2"/>
    <col min="6903" max="6903" width="22.7109375" style="2" bestFit="1" customWidth="1"/>
    <col min="6904" max="6904" width="12.140625" style="2" customWidth="1"/>
    <col min="6905" max="6905" width="16.7109375" style="2" customWidth="1"/>
    <col min="6906" max="6906" width="13.28515625" style="2" bestFit="1" customWidth="1"/>
    <col min="6907" max="7158" width="9.140625" style="2"/>
    <col min="7159" max="7159" width="22.7109375" style="2" bestFit="1" customWidth="1"/>
    <col min="7160" max="7160" width="12.140625" style="2" customWidth="1"/>
    <col min="7161" max="7161" width="16.7109375" style="2" customWidth="1"/>
    <col min="7162" max="7162" width="13.28515625" style="2" bestFit="1" customWidth="1"/>
    <col min="7163" max="7414" width="9.140625" style="2"/>
    <col min="7415" max="7415" width="22.7109375" style="2" bestFit="1" customWidth="1"/>
    <col min="7416" max="7416" width="12.140625" style="2" customWidth="1"/>
    <col min="7417" max="7417" width="16.7109375" style="2" customWidth="1"/>
    <col min="7418" max="7418" width="13.28515625" style="2" bestFit="1" customWidth="1"/>
    <col min="7419" max="7670" width="9.140625" style="2"/>
    <col min="7671" max="7671" width="22.7109375" style="2" bestFit="1" customWidth="1"/>
    <col min="7672" max="7672" width="12.140625" style="2" customWidth="1"/>
    <col min="7673" max="7673" width="16.7109375" style="2" customWidth="1"/>
    <col min="7674" max="7674" width="13.28515625" style="2" bestFit="1" customWidth="1"/>
    <col min="7675" max="7926" width="9.140625" style="2"/>
    <col min="7927" max="7927" width="22.7109375" style="2" bestFit="1" customWidth="1"/>
    <col min="7928" max="7928" width="12.140625" style="2" customWidth="1"/>
    <col min="7929" max="7929" width="16.7109375" style="2" customWidth="1"/>
    <col min="7930" max="7930" width="13.28515625" style="2" bestFit="1" customWidth="1"/>
    <col min="7931" max="8182" width="9.140625" style="2"/>
    <col min="8183" max="8183" width="22.7109375" style="2" bestFit="1" customWidth="1"/>
    <col min="8184" max="8184" width="12.140625" style="2" customWidth="1"/>
    <col min="8185" max="8185" width="16.7109375" style="2" customWidth="1"/>
    <col min="8186" max="8186" width="13.28515625" style="2" bestFit="1" customWidth="1"/>
    <col min="8187" max="8438" width="9.140625" style="2"/>
    <col min="8439" max="8439" width="22.7109375" style="2" bestFit="1" customWidth="1"/>
    <col min="8440" max="8440" width="12.140625" style="2" customWidth="1"/>
    <col min="8441" max="8441" width="16.7109375" style="2" customWidth="1"/>
    <col min="8442" max="8442" width="13.28515625" style="2" bestFit="1" customWidth="1"/>
    <col min="8443" max="8694" width="9.140625" style="2"/>
    <col min="8695" max="8695" width="22.7109375" style="2" bestFit="1" customWidth="1"/>
    <col min="8696" max="8696" width="12.140625" style="2" customWidth="1"/>
    <col min="8697" max="8697" width="16.7109375" style="2" customWidth="1"/>
    <col min="8698" max="8698" width="13.28515625" style="2" bestFit="1" customWidth="1"/>
    <col min="8699" max="8950" width="9.140625" style="2"/>
    <col min="8951" max="8951" width="22.7109375" style="2" bestFit="1" customWidth="1"/>
    <col min="8952" max="8952" width="12.140625" style="2" customWidth="1"/>
    <col min="8953" max="8953" width="16.7109375" style="2" customWidth="1"/>
    <col min="8954" max="8954" width="13.28515625" style="2" bestFit="1" customWidth="1"/>
    <col min="8955" max="9206" width="9.140625" style="2"/>
    <col min="9207" max="9207" width="22.7109375" style="2" bestFit="1" customWidth="1"/>
    <col min="9208" max="9208" width="12.140625" style="2" customWidth="1"/>
    <col min="9209" max="9209" width="16.7109375" style="2" customWidth="1"/>
    <col min="9210" max="9210" width="13.28515625" style="2" bestFit="1" customWidth="1"/>
    <col min="9211" max="9462" width="9.140625" style="2"/>
    <col min="9463" max="9463" width="22.7109375" style="2" bestFit="1" customWidth="1"/>
    <col min="9464" max="9464" width="12.140625" style="2" customWidth="1"/>
    <col min="9465" max="9465" width="16.7109375" style="2" customWidth="1"/>
    <col min="9466" max="9466" width="13.28515625" style="2" bestFit="1" customWidth="1"/>
    <col min="9467" max="9718" width="9.140625" style="2"/>
    <col min="9719" max="9719" width="22.7109375" style="2" bestFit="1" customWidth="1"/>
    <col min="9720" max="9720" width="12.140625" style="2" customWidth="1"/>
    <col min="9721" max="9721" width="16.7109375" style="2" customWidth="1"/>
    <col min="9722" max="9722" width="13.28515625" style="2" bestFit="1" customWidth="1"/>
    <col min="9723" max="9974" width="9.140625" style="2"/>
    <col min="9975" max="9975" width="22.7109375" style="2" bestFit="1" customWidth="1"/>
    <col min="9976" max="9976" width="12.140625" style="2" customWidth="1"/>
    <col min="9977" max="9977" width="16.7109375" style="2" customWidth="1"/>
    <col min="9978" max="9978" width="13.28515625" style="2" bestFit="1" customWidth="1"/>
    <col min="9979" max="10230" width="9.140625" style="2"/>
    <col min="10231" max="10231" width="22.7109375" style="2" bestFit="1" customWidth="1"/>
    <col min="10232" max="10232" width="12.140625" style="2" customWidth="1"/>
    <col min="10233" max="10233" width="16.7109375" style="2" customWidth="1"/>
    <col min="10234" max="10234" width="13.28515625" style="2" bestFit="1" customWidth="1"/>
    <col min="10235" max="10486" width="9.140625" style="2"/>
    <col min="10487" max="10487" width="22.7109375" style="2" bestFit="1" customWidth="1"/>
    <col min="10488" max="10488" width="12.140625" style="2" customWidth="1"/>
    <col min="10489" max="10489" width="16.7109375" style="2" customWidth="1"/>
    <col min="10490" max="10490" width="13.28515625" style="2" bestFit="1" customWidth="1"/>
    <col min="10491" max="10742" width="9.140625" style="2"/>
    <col min="10743" max="10743" width="22.7109375" style="2" bestFit="1" customWidth="1"/>
    <col min="10744" max="10744" width="12.140625" style="2" customWidth="1"/>
    <col min="10745" max="10745" width="16.7109375" style="2" customWidth="1"/>
    <col min="10746" max="10746" width="13.28515625" style="2" bestFit="1" customWidth="1"/>
    <col min="10747" max="10998" width="9.140625" style="2"/>
    <col min="10999" max="10999" width="22.7109375" style="2" bestFit="1" customWidth="1"/>
    <col min="11000" max="11000" width="12.140625" style="2" customWidth="1"/>
    <col min="11001" max="11001" width="16.7109375" style="2" customWidth="1"/>
    <col min="11002" max="11002" width="13.28515625" style="2" bestFit="1" customWidth="1"/>
    <col min="11003" max="11254" width="9.140625" style="2"/>
    <col min="11255" max="11255" width="22.7109375" style="2" bestFit="1" customWidth="1"/>
    <col min="11256" max="11256" width="12.140625" style="2" customWidth="1"/>
    <col min="11257" max="11257" width="16.7109375" style="2" customWidth="1"/>
    <col min="11258" max="11258" width="13.28515625" style="2" bestFit="1" customWidth="1"/>
    <col min="11259" max="11510" width="9.140625" style="2"/>
    <col min="11511" max="11511" width="22.7109375" style="2" bestFit="1" customWidth="1"/>
    <col min="11512" max="11512" width="12.140625" style="2" customWidth="1"/>
    <col min="11513" max="11513" width="16.7109375" style="2" customWidth="1"/>
    <col min="11514" max="11514" width="13.28515625" style="2" bestFit="1" customWidth="1"/>
    <col min="11515" max="11766" width="9.140625" style="2"/>
    <col min="11767" max="11767" width="22.7109375" style="2" bestFit="1" customWidth="1"/>
    <col min="11768" max="11768" width="12.140625" style="2" customWidth="1"/>
    <col min="11769" max="11769" width="16.7109375" style="2" customWidth="1"/>
    <col min="11770" max="11770" width="13.28515625" style="2" bestFit="1" customWidth="1"/>
    <col min="11771" max="12022" width="9.140625" style="2"/>
    <col min="12023" max="12023" width="22.7109375" style="2" bestFit="1" customWidth="1"/>
    <col min="12024" max="12024" width="12.140625" style="2" customWidth="1"/>
    <col min="12025" max="12025" width="16.7109375" style="2" customWidth="1"/>
    <col min="12026" max="12026" width="13.28515625" style="2" bestFit="1" customWidth="1"/>
    <col min="12027" max="12278" width="9.140625" style="2"/>
    <col min="12279" max="12279" width="22.7109375" style="2" bestFit="1" customWidth="1"/>
    <col min="12280" max="12280" width="12.140625" style="2" customWidth="1"/>
    <col min="12281" max="12281" width="16.7109375" style="2" customWidth="1"/>
    <col min="12282" max="12282" width="13.28515625" style="2" bestFit="1" customWidth="1"/>
    <col min="12283" max="12534" width="9.140625" style="2"/>
    <col min="12535" max="12535" width="22.7109375" style="2" bestFit="1" customWidth="1"/>
    <col min="12536" max="12536" width="12.140625" style="2" customWidth="1"/>
    <col min="12537" max="12537" width="16.7109375" style="2" customWidth="1"/>
    <col min="12538" max="12538" width="13.28515625" style="2" bestFit="1" customWidth="1"/>
    <col min="12539" max="12790" width="9.140625" style="2"/>
    <col min="12791" max="12791" width="22.7109375" style="2" bestFit="1" customWidth="1"/>
    <col min="12792" max="12792" width="12.140625" style="2" customWidth="1"/>
    <col min="12793" max="12793" width="16.7109375" style="2" customWidth="1"/>
    <col min="12794" max="12794" width="13.28515625" style="2" bestFit="1" customWidth="1"/>
    <col min="12795" max="13046" width="9.140625" style="2"/>
    <col min="13047" max="13047" width="22.7109375" style="2" bestFit="1" customWidth="1"/>
    <col min="13048" max="13048" width="12.140625" style="2" customWidth="1"/>
    <col min="13049" max="13049" width="16.7109375" style="2" customWidth="1"/>
    <col min="13050" max="13050" width="13.28515625" style="2" bestFit="1" customWidth="1"/>
    <col min="13051" max="13302" width="9.140625" style="2"/>
    <col min="13303" max="13303" width="22.7109375" style="2" bestFit="1" customWidth="1"/>
    <col min="13304" max="13304" width="12.140625" style="2" customWidth="1"/>
    <col min="13305" max="13305" width="16.7109375" style="2" customWidth="1"/>
    <col min="13306" max="13306" width="13.28515625" style="2" bestFit="1" customWidth="1"/>
    <col min="13307" max="13558" width="9.140625" style="2"/>
    <col min="13559" max="13559" width="22.7109375" style="2" bestFit="1" customWidth="1"/>
    <col min="13560" max="13560" width="12.140625" style="2" customWidth="1"/>
    <col min="13561" max="13561" width="16.7109375" style="2" customWidth="1"/>
    <col min="13562" max="13562" width="13.28515625" style="2" bestFit="1" customWidth="1"/>
    <col min="13563" max="13814" width="9.140625" style="2"/>
    <col min="13815" max="13815" width="22.7109375" style="2" bestFit="1" customWidth="1"/>
    <col min="13816" max="13816" width="12.140625" style="2" customWidth="1"/>
    <col min="13817" max="13817" width="16.7109375" style="2" customWidth="1"/>
    <col min="13818" max="13818" width="13.28515625" style="2" bestFit="1" customWidth="1"/>
    <col min="13819" max="14070" width="9.140625" style="2"/>
    <col min="14071" max="14071" width="22.7109375" style="2" bestFit="1" customWidth="1"/>
    <col min="14072" max="14072" width="12.140625" style="2" customWidth="1"/>
    <col min="14073" max="14073" width="16.7109375" style="2" customWidth="1"/>
    <col min="14074" max="14074" width="13.28515625" style="2" bestFit="1" customWidth="1"/>
    <col min="14075" max="14326" width="9.140625" style="2"/>
    <col min="14327" max="14327" width="22.7109375" style="2" bestFit="1" customWidth="1"/>
    <col min="14328" max="14328" width="12.140625" style="2" customWidth="1"/>
    <col min="14329" max="14329" width="16.7109375" style="2" customWidth="1"/>
    <col min="14330" max="14330" width="13.28515625" style="2" bestFit="1" customWidth="1"/>
    <col min="14331" max="14582" width="9.140625" style="2"/>
    <col min="14583" max="14583" width="22.7109375" style="2" bestFit="1" customWidth="1"/>
    <col min="14584" max="14584" width="12.140625" style="2" customWidth="1"/>
    <col min="14585" max="14585" width="16.7109375" style="2" customWidth="1"/>
    <col min="14586" max="14586" width="13.28515625" style="2" bestFit="1" customWidth="1"/>
    <col min="14587" max="14838" width="9.140625" style="2"/>
    <col min="14839" max="14839" width="22.7109375" style="2" bestFit="1" customWidth="1"/>
    <col min="14840" max="14840" width="12.140625" style="2" customWidth="1"/>
    <col min="14841" max="14841" width="16.7109375" style="2" customWidth="1"/>
    <col min="14842" max="14842" width="13.28515625" style="2" bestFit="1" customWidth="1"/>
    <col min="14843" max="15094" width="9.140625" style="2"/>
    <col min="15095" max="15095" width="22.7109375" style="2" bestFit="1" customWidth="1"/>
    <col min="15096" max="15096" width="12.140625" style="2" customWidth="1"/>
    <col min="15097" max="15097" width="16.7109375" style="2" customWidth="1"/>
    <col min="15098" max="15098" width="13.28515625" style="2" bestFit="1" customWidth="1"/>
    <col min="15099" max="15350" width="9.140625" style="2"/>
    <col min="15351" max="15351" width="22.7109375" style="2" bestFit="1" customWidth="1"/>
    <col min="15352" max="15352" width="12.140625" style="2" customWidth="1"/>
    <col min="15353" max="15353" width="16.7109375" style="2" customWidth="1"/>
    <col min="15354" max="15354" width="13.28515625" style="2" bestFit="1" customWidth="1"/>
    <col min="15355" max="15606" width="9.140625" style="2"/>
    <col min="15607" max="15607" width="22.7109375" style="2" bestFit="1" customWidth="1"/>
    <col min="15608" max="15608" width="12.140625" style="2" customWidth="1"/>
    <col min="15609" max="15609" width="16.7109375" style="2" customWidth="1"/>
    <col min="15610" max="15610" width="13.28515625" style="2" bestFit="1" customWidth="1"/>
    <col min="15611" max="15862" width="9.140625" style="2"/>
    <col min="15863" max="15863" width="22.7109375" style="2" bestFit="1" customWidth="1"/>
    <col min="15864" max="15864" width="12.140625" style="2" customWidth="1"/>
    <col min="15865" max="15865" width="16.7109375" style="2" customWidth="1"/>
    <col min="15866" max="15866" width="13.28515625" style="2" bestFit="1" customWidth="1"/>
    <col min="15867" max="16118" width="9.140625" style="2"/>
    <col min="16119" max="16119" width="22.7109375" style="2" bestFit="1" customWidth="1"/>
    <col min="16120" max="16120" width="12.140625" style="2" customWidth="1"/>
    <col min="16121" max="16121" width="16.7109375" style="2" customWidth="1"/>
    <col min="16122" max="16122" width="13.28515625" style="2" bestFit="1" customWidth="1"/>
    <col min="16123" max="16384" width="9.140625" style="2"/>
  </cols>
  <sheetData>
    <row r="1" spans="1:18" x14ac:dyDescent="0.2">
      <c r="A1" s="22" t="s">
        <v>73</v>
      </c>
      <c r="B1" s="23" t="s">
        <v>75</v>
      </c>
      <c r="C1" s="25"/>
      <c r="D1" s="25"/>
      <c r="F1" s="41" t="s">
        <v>73</v>
      </c>
      <c r="G1" s="42" t="s">
        <v>75</v>
      </c>
      <c r="K1" s="169" t="s">
        <v>76</v>
      </c>
      <c r="L1" s="169"/>
      <c r="M1" s="44" t="s">
        <v>74</v>
      </c>
      <c r="N1" s="1"/>
    </row>
    <row r="2" spans="1:18" x14ac:dyDescent="0.2">
      <c r="A2" s="25" t="s">
        <v>78</v>
      </c>
      <c r="B2" s="26">
        <f>'Enero 2021'!B2</f>
        <v>2021</v>
      </c>
      <c r="C2" s="25"/>
      <c r="D2" s="25"/>
      <c r="F2" s="44" t="str">
        <f>A2</f>
        <v>MES: FEBRERO</v>
      </c>
      <c r="G2" s="45">
        <f>'Enero 2021'!G2</f>
        <v>2020</v>
      </c>
      <c r="K2" s="1" t="str">
        <f>A2</f>
        <v>MES: FEBRERO</v>
      </c>
      <c r="L2" s="3"/>
      <c r="M2" s="1" t="str">
        <f>'Enero 2021'!M2</f>
        <v>2021/2020</v>
      </c>
      <c r="N2" s="1"/>
    </row>
    <row r="3" spans="1:18" ht="15.75" thickBot="1" x14ac:dyDescent="0.35">
      <c r="A3" s="81"/>
      <c r="K3" s="17"/>
    </row>
    <row r="4" spans="1:18" ht="13.5" thickBot="1" x14ac:dyDescent="0.25">
      <c r="A4" s="27"/>
      <c r="B4" s="95" t="s">
        <v>72</v>
      </c>
      <c r="C4" s="82" t="s">
        <v>0</v>
      </c>
      <c r="D4" s="83" t="s">
        <v>3</v>
      </c>
      <c r="F4" s="46"/>
      <c r="G4" s="96" t="s">
        <v>72</v>
      </c>
      <c r="H4" s="47" t="s">
        <v>0</v>
      </c>
      <c r="I4" s="48" t="s">
        <v>3</v>
      </c>
      <c r="K4" s="4"/>
      <c r="L4" s="97" t="s">
        <v>2</v>
      </c>
      <c r="M4" s="18" t="s">
        <v>0</v>
      </c>
      <c r="N4" s="19" t="s">
        <v>3</v>
      </c>
    </row>
    <row r="5" spans="1:18" ht="13.5" thickBot="1" x14ac:dyDescent="0.25">
      <c r="A5" s="27"/>
      <c r="B5" s="27"/>
      <c r="C5" s="28"/>
      <c r="D5" s="27"/>
      <c r="F5" s="46"/>
      <c r="G5" s="46"/>
      <c r="H5" s="49"/>
      <c r="I5" s="46"/>
      <c r="K5" s="4"/>
      <c r="L5" s="5"/>
      <c r="M5" s="5"/>
      <c r="N5" s="4"/>
    </row>
    <row r="6" spans="1:18" ht="13.5" thickBot="1" x14ac:dyDescent="0.25">
      <c r="A6" s="84" t="s">
        <v>1</v>
      </c>
      <c r="B6" s="85">
        <v>266627</v>
      </c>
      <c r="C6" s="85">
        <v>290422050.77379173</v>
      </c>
      <c r="D6" s="85">
        <v>172920</v>
      </c>
      <c r="E6" s="20"/>
      <c r="F6" s="50" t="s">
        <v>1</v>
      </c>
      <c r="G6" s="51">
        <v>296291</v>
      </c>
      <c r="H6" s="51">
        <v>295183180.91115165</v>
      </c>
      <c r="I6" s="51">
        <v>199106</v>
      </c>
      <c r="K6" s="98" t="s">
        <v>1</v>
      </c>
      <c r="L6" s="99">
        <v>-0.10011778960548923</v>
      </c>
      <c r="M6" s="99">
        <v>-1.6129408602019835E-2</v>
      </c>
      <c r="N6" s="99">
        <v>-0.13151788494570726</v>
      </c>
      <c r="O6" s="6"/>
      <c r="P6" s="6"/>
      <c r="Q6" s="6"/>
      <c r="R6" s="6"/>
    </row>
    <row r="7" spans="1:18" ht="12" customHeight="1" thickBot="1" x14ac:dyDescent="0.25">
      <c r="B7" s="37"/>
      <c r="C7" s="37"/>
      <c r="D7" s="111"/>
      <c r="E7" s="20"/>
      <c r="F7" s="52"/>
      <c r="G7" s="53"/>
      <c r="H7" s="53"/>
      <c r="I7" s="53"/>
      <c r="L7" s="100"/>
      <c r="M7" s="100"/>
      <c r="N7" s="100"/>
    </row>
    <row r="8" spans="1:18" ht="13.5" thickBot="1" x14ac:dyDescent="0.25">
      <c r="A8" s="86" t="s">
        <v>4</v>
      </c>
      <c r="B8" s="87">
        <v>30625</v>
      </c>
      <c r="C8" s="87">
        <v>29381848.942949291</v>
      </c>
      <c r="D8" s="87">
        <v>19347</v>
      </c>
      <c r="E8" s="20"/>
      <c r="F8" s="54" t="s">
        <v>4</v>
      </c>
      <c r="G8" s="51">
        <v>30286</v>
      </c>
      <c r="H8" s="51">
        <v>24353231.263704695</v>
      </c>
      <c r="I8" s="55">
        <v>20424</v>
      </c>
      <c r="K8" s="101" t="s">
        <v>4</v>
      </c>
      <c r="L8" s="99">
        <v>1.1193290629333719E-2</v>
      </c>
      <c r="M8" s="99">
        <v>0.20648667212958682</v>
      </c>
      <c r="N8" s="99">
        <v>-5.2732079905992935E-2</v>
      </c>
      <c r="O8" s="6"/>
      <c r="P8" s="6"/>
      <c r="Q8" s="6"/>
      <c r="R8" s="6"/>
    </row>
    <row r="9" spans="1:18" ht="13.5" thickBot="1" x14ac:dyDescent="0.25">
      <c r="A9" s="29" t="s">
        <v>5</v>
      </c>
      <c r="B9" s="30">
        <v>2538</v>
      </c>
      <c r="C9" s="30">
        <v>2260367.3523897547</v>
      </c>
      <c r="D9" s="31">
        <v>1151</v>
      </c>
      <c r="E9" s="21"/>
      <c r="F9" s="56" t="s">
        <v>5</v>
      </c>
      <c r="G9" s="57">
        <v>2501</v>
      </c>
      <c r="H9" s="57">
        <v>1995283.0304480784</v>
      </c>
      <c r="I9" s="58">
        <v>1067</v>
      </c>
      <c r="K9" s="7" t="s">
        <v>5</v>
      </c>
      <c r="L9" s="102">
        <v>1.4794082367053152E-2</v>
      </c>
      <c r="M9" s="102">
        <v>0.13285549864178758</v>
      </c>
      <c r="N9" s="102">
        <v>7.8725398313027162E-2</v>
      </c>
    </row>
    <row r="10" spans="1:18" ht="13.5" thickBot="1" x14ac:dyDescent="0.25">
      <c r="A10" s="32" t="s">
        <v>6</v>
      </c>
      <c r="B10" s="30">
        <v>5859</v>
      </c>
      <c r="C10" s="30">
        <v>4231678.3719244981</v>
      </c>
      <c r="D10" s="31">
        <v>4858</v>
      </c>
      <c r="E10" s="20"/>
      <c r="F10" s="59" t="s">
        <v>6</v>
      </c>
      <c r="G10" s="79">
        <v>5833</v>
      </c>
      <c r="H10" s="79">
        <v>3883475.8354904512</v>
      </c>
      <c r="I10" s="80">
        <v>4821</v>
      </c>
      <c r="K10" s="8" t="s">
        <v>6</v>
      </c>
      <c r="L10" s="113">
        <v>4.4573975655752829E-3</v>
      </c>
      <c r="M10" s="113">
        <v>8.9662598966596008E-2</v>
      </c>
      <c r="N10" s="115">
        <v>7.6747562746317666E-3</v>
      </c>
    </row>
    <row r="11" spans="1:18" ht="13.5" thickBot="1" x14ac:dyDescent="0.25">
      <c r="A11" s="32" t="s">
        <v>7</v>
      </c>
      <c r="B11" s="30">
        <v>1659</v>
      </c>
      <c r="C11" s="30">
        <v>1597895.6465512626</v>
      </c>
      <c r="D11" s="31">
        <v>944</v>
      </c>
      <c r="E11" s="20"/>
      <c r="F11" s="59" t="s">
        <v>7</v>
      </c>
      <c r="G11" s="79">
        <v>2221</v>
      </c>
      <c r="H11" s="79">
        <v>1933885.6260814574</v>
      </c>
      <c r="I11" s="80">
        <v>1389</v>
      </c>
      <c r="K11" s="8" t="s">
        <v>7</v>
      </c>
      <c r="L11" s="113">
        <v>-0.25303917154434941</v>
      </c>
      <c r="M11" s="113">
        <v>-0.17373828886199216</v>
      </c>
      <c r="N11" s="115">
        <v>-0.32037437005039593</v>
      </c>
    </row>
    <row r="12" spans="1:18" ht="13.5" thickBot="1" x14ac:dyDescent="0.25">
      <c r="A12" s="32" t="s">
        <v>8</v>
      </c>
      <c r="B12" s="30">
        <v>1637</v>
      </c>
      <c r="C12" s="30">
        <v>1531906.4296192559</v>
      </c>
      <c r="D12" s="31">
        <v>1076</v>
      </c>
      <c r="E12" s="20"/>
      <c r="F12" s="59" t="s">
        <v>8</v>
      </c>
      <c r="G12" s="79">
        <v>2035</v>
      </c>
      <c r="H12" s="79">
        <v>1591203.3403321775</v>
      </c>
      <c r="I12" s="80">
        <v>1506</v>
      </c>
      <c r="K12" s="8" t="s">
        <v>8</v>
      </c>
      <c r="L12" s="113">
        <v>-0.19557739557739562</v>
      </c>
      <c r="M12" s="113">
        <v>-3.7265451378792891E-2</v>
      </c>
      <c r="N12" s="115">
        <v>-0.28552456839309426</v>
      </c>
    </row>
    <row r="13" spans="1:18" ht="13.5" thickBot="1" x14ac:dyDescent="0.25">
      <c r="A13" s="32" t="s">
        <v>9</v>
      </c>
      <c r="B13" s="30">
        <v>2972</v>
      </c>
      <c r="C13" s="30">
        <v>1584808.1296581272</v>
      </c>
      <c r="D13" s="31">
        <v>2252</v>
      </c>
      <c r="E13" s="20"/>
      <c r="F13" s="59" t="s">
        <v>9</v>
      </c>
      <c r="G13" s="79">
        <v>2387</v>
      </c>
      <c r="H13" s="79">
        <v>1337503.0880796215</v>
      </c>
      <c r="I13" s="80">
        <v>1603</v>
      </c>
      <c r="K13" s="8" t="s">
        <v>9</v>
      </c>
      <c r="L13" s="113">
        <v>0.24507750314201937</v>
      </c>
      <c r="M13" s="113">
        <v>0.18490053875956636</v>
      </c>
      <c r="N13" s="115">
        <v>0.40486587648159711</v>
      </c>
    </row>
    <row r="14" spans="1:18" ht="13.5" thickBot="1" x14ac:dyDescent="0.25">
      <c r="A14" s="32" t="s">
        <v>10</v>
      </c>
      <c r="B14" s="30">
        <v>1238</v>
      </c>
      <c r="C14" s="30">
        <v>1540333.4057799217</v>
      </c>
      <c r="D14" s="31">
        <v>621</v>
      </c>
      <c r="E14" s="20"/>
      <c r="F14" s="59" t="s">
        <v>10</v>
      </c>
      <c r="G14" s="79">
        <v>1162</v>
      </c>
      <c r="H14" s="79">
        <v>1432422.1178912809</v>
      </c>
      <c r="I14" s="80">
        <v>688</v>
      </c>
      <c r="K14" s="8" t="s">
        <v>10</v>
      </c>
      <c r="L14" s="113">
        <v>6.5404475043029153E-2</v>
      </c>
      <c r="M14" s="113">
        <v>7.5334837783362918E-2</v>
      </c>
      <c r="N14" s="115">
        <v>-9.7383720930232509E-2</v>
      </c>
    </row>
    <row r="15" spans="1:18" ht="13.5" thickBot="1" x14ac:dyDescent="0.25">
      <c r="A15" s="32" t="s">
        <v>11</v>
      </c>
      <c r="B15" s="30">
        <v>3284</v>
      </c>
      <c r="C15" s="30">
        <v>2659701.0489840438</v>
      </c>
      <c r="D15" s="31">
        <v>2297</v>
      </c>
      <c r="E15" s="20"/>
      <c r="F15" s="59" t="s">
        <v>11</v>
      </c>
      <c r="G15" s="79">
        <v>4502</v>
      </c>
      <c r="H15" s="79">
        <v>3389179.0669121491</v>
      </c>
      <c r="I15" s="80">
        <v>3139</v>
      </c>
      <c r="K15" s="8" t="s">
        <v>11</v>
      </c>
      <c r="L15" s="113">
        <v>-0.27054642381163929</v>
      </c>
      <c r="M15" s="113">
        <v>-0.21523737858818015</v>
      </c>
      <c r="N15" s="115">
        <v>-0.26823829244982478</v>
      </c>
    </row>
    <row r="16" spans="1:18" ht="13.5" thickBot="1" x14ac:dyDescent="0.25">
      <c r="A16" s="33" t="s">
        <v>12</v>
      </c>
      <c r="B16" s="34">
        <v>11438</v>
      </c>
      <c r="C16" s="34">
        <v>13975158.558042428</v>
      </c>
      <c r="D16" s="35">
        <v>6148</v>
      </c>
      <c r="E16" s="20"/>
      <c r="F16" s="60" t="s">
        <v>12</v>
      </c>
      <c r="G16" s="109">
        <v>9645</v>
      </c>
      <c r="H16" s="109">
        <v>8790279.1584694777</v>
      </c>
      <c r="I16" s="110">
        <v>6211</v>
      </c>
      <c r="K16" s="9" t="s">
        <v>12</v>
      </c>
      <c r="L16" s="116">
        <v>0.18589942975635054</v>
      </c>
      <c r="M16" s="116">
        <v>0.58984240501364438</v>
      </c>
      <c r="N16" s="117">
        <v>-1.0143294155530502E-2</v>
      </c>
    </row>
    <row r="17" spans="1:18" ht="13.5" thickBot="1" x14ac:dyDescent="0.25">
      <c r="B17" s="36"/>
      <c r="C17" s="36"/>
      <c r="D17" s="36"/>
      <c r="E17" s="20"/>
      <c r="F17" s="63"/>
      <c r="G17" s="64"/>
      <c r="H17" s="64"/>
      <c r="I17" s="64"/>
      <c r="L17" s="106"/>
      <c r="M17" s="106"/>
      <c r="N17" s="106"/>
    </row>
    <row r="18" spans="1:18" ht="13.5" thickBot="1" x14ac:dyDescent="0.25">
      <c r="A18" s="88" t="s">
        <v>13</v>
      </c>
      <c r="B18" s="89">
        <v>12911</v>
      </c>
      <c r="C18" s="89">
        <v>15101595.108273756</v>
      </c>
      <c r="D18" s="89">
        <v>9427</v>
      </c>
      <c r="E18" s="20"/>
      <c r="F18" s="65" t="s">
        <v>13</v>
      </c>
      <c r="G18" s="66">
        <v>12745</v>
      </c>
      <c r="H18" s="66">
        <v>15671230.611531319</v>
      </c>
      <c r="I18" s="67">
        <v>8285</v>
      </c>
      <c r="K18" s="107" t="s">
        <v>13</v>
      </c>
      <c r="L18" s="108">
        <v>1.3024715574735168E-2</v>
      </c>
      <c r="M18" s="108">
        <v>-3.6349123905968783E-2</v>
      </c>
      <c r="N18" s="120">
        <v>0.13783946891973442</v>
      </c>
    </row>
    <row r="19" spans="1:18" ht="13.5" thickBot="1" x14ac:dyDescent="0.25">
      <c r="A19" s="38" t="s">
        <v>14</v>
      </c>
      <c r="B19" s="128">
        <v>818</v>
      </c>
      <c r="C19" s="128">
        <v>1634067.5401985128</v>
      </c>
      <c r="D19" s="129">
        <v>412</v>
      </c>
      <c r="E19" s="20"/>
      <c r="F19" s="68" t="s">
        <v>14</v>
      </c>
      <c r="G19" s="132">
        <v>771</v>
      </c>
      <c r="H19" s="132">
        <v>1379400.7085281215</v>
      </c>
      <c r="I19" s="133">
        <v>337</v>
      </c>
      <c r="K19" s="10" t="s">
        <v>14</v>
      </c>
      <c r="L19" s="137">
        <v>6.095979247730221E-2</v>
      </c>
      <c r="M19" s="137">
        <v>0.18462135773594857</v>
      </c>
      <c r="N19" s="139">
        <v>0.22255192878338281</v>
      </c>
    </row>
    <row r="20" spans="1:18" ht="13.5" thickBot="1" x14ac:dyDescent="0.25">
      <c r="A20" s="39" t="s">
        <v>15</v>
      </c>
      <c r="B20" s="128">
        <v>631</v>
      </c>
      <c r="C20" s="128">
        <v>649703.71913861716</v>
      </c>
      <c r="D20" s="129">
        <v>523</v>
      </c>
      <c r="E20" s="20"/>
      <c r="F20" s="68" t="s">
        <v>15</v>
      </c>
      <c r="G20" s="132">
        <v>1119</v>
      </c>
      <c r="H20" s="132">
        <v>968627.57665800501</v>
      </c>
      <c r="I20" s="133">
        <v>847</v>
      </c>
      <c r="K20" s="11" t="s">
        <v>15</v>
      </c>
      <c r="L20" s="137">
        <v>-0.43610366398570155</v>
      </c>
      <c r="M20" s="137">
        <v>-0.32925333245182931</v>
      </c>
      <c r="N20" s="139">
        <v>-0.38252656434474619</v>
      </c>
    </row>
    <row r="21" spans="1:18" ht="13.5" thickBot="1" x14ac:dyDescent="0.25">
      <c r="A21" s="40" t="s">
        <v>16</v>
      </c>
      <c r="B21" s="130">
        <v>11462</v>
      </c>
      <c r="C21" s="130">
        <v>12817823.848936625</v>
      </c>
      <c r="D21" s="131">
        <v>8492</v>
      </c>
      <c r="E21" s="20"/>
      <c r="F21" s="69" t="s">
        <v>16</v>
      </c>
      <c r="G21" s="134">
        <v>10855</v>
      </c>
      <c r="H21" s="134">
        <v>13323202.326345192</v>
      </c>
      <c r="I21" s="135">
        <v>7101</v>
      </c>
      <c r="K21" s="12" t="s">
        <v>16</v>
      </c>
      <c r="L21" s="138">
        <v>5.5918931368033054E-2</v>
      </c>
      <c r="M21" s="138">
        <v>-3.7932207665212436E-2</v>
      </c>
      <c r="N21" s="140">
        <v>0.1958879031122378</v>
      </c>
    </row>
    <row r="22" spans="1:18" ht="13.5" thickBot="1" x14ac:dyDescent="0.25">
      <c r="B22" s="37"/>
      <c r="C22" s="37"/>
      <c r="D22" s="37"/>
      <c r="E22" s="20"/>
      <c r="F22" s="63"/>
      <c r="G22" s="70"/>
      <c r="H22" s="70"/>
      <c r="I22" s="70"/>
      <c r="L22" s="100"/>
      <c r="M22" s="100"/>
      <c r="N22" s="100"/>
    </row>
    <row r="23" spans="1:18" ht="13.5" thickBot="1" x14ac:dyDescent="0.25">
      <c r="A23" s="90" t="s">
        <v>17</v>
      </c>
      <c r="B23" s="85">
        <v>3524</v>
      </c>
      <c r="C23" s="85">
        <v>5293721.9325356837</v>
      </c>
      <c r="D23" s="85">
        <v>1953</v>
      </c>
      <c r="E23" s="20"/>
      <c r="F23" s="54" t="s">
        <v>17</v>
      </c>
      <c r="G23" s="51">
        <v>3948</v>
      </c>
      <c r="H23" s="51">
        <v>5474675.3623443991</v>
      </c>
      <c r="I23" s="55">
        <v>2317</v>
      </c>
      <c r="K23" s="101" t="s">
        <v>17</v>
      </c>
      <c r="L23" s="99">
        <v>-0.10739614994934144</v>
      </c>
      <c r="M23" s="99">
        <v>-3.3052814611317261E-2</v>
      </c>
      <c r="N23" s="99">
        <v>-0.1570996978851964</v>
      </c>
      <c r="O23" s="6"/>
      <c r="P23" s="6"/>
      <c r="Q23" s="6"/>
      <c r="R23" s="6"/>
    </row>
    <row r="24" spans="1:18" ht="13.5" thickBot="1" x14ac:dyDescent="0.25">
      <c r="A24" s="91" t="s">
        <v>18</v>
      </c>
      <c r="B24" s="34">
        <v>3524</v>
      </c>
      <c r="C24" s="34">
        <v>5293721.9325356837</v>
      </c>
      <c r="D24" s="35">
        <v>1953</v>
      </c>
      <c r="E24" s="20"/>
      <c r="F24" s="71" t="s">
        <v>18</v>
      </c>
      <c r="G24" s="61">
        <v>3948</v>
      </c>
      <c r="H24" s="61">
        <v>5474675.3623443991</v>
      </c>
      <c r="I24" s="62">
        <v>2317</v>
      </c>
      <c r="K24" s="13" t="s">
        <v>18</v>
      </c>
      <c r="L24" s="104">
        <v>-0.10739614994934144</v>
      </c>
      <c r="M24" s="104">
        <v>-3.3052814611317261E-2</v>
      </c>
      <c r="N24" s="105">
        <v>-0.1570996978851964</v>
      </c>
    </row>
    <row r="25" spans="1:18" ht="13.5" thickBot="1" x14ac:dyDescent="0.25">
      <c r="B25" s="37"/>
      <c r="C25" s="37"/>
      <c r="D25" s="37"/>
      <c r="E25" s="20"/>
      <c r="F25" s="63"/>
      <c r="G25" s="70"/>
      <c r="H25" s="70"/>
      <c r="I25" s="70"/>
      <c r="L25" s="100"/>
      <c r="M25" s="100"/>
      <c r="N25" s="100"/>
    </row>
    <row r="26" spans="1:18" ht="13.5" thickBot="1" x14ac:dyDescent="0.25">
      <c r="A26" s="84" t="s">
        <v>19</v>
      </c>
      <c r="B26" s="85">
        <v>1001</v>
      </c>
      <c r="C26" s="85">
        <v>621544.3217714536</v>
      </c>
      <c r="D26" s="85">
        <v>699</v>
      </c>
      <c r="E26" s="20"/>
      <c r="F26" s="50" t="s">
        <v>19</v>
      </c>
      <c r="G26" s="51">
        <v>1894</v>
      </c>
      <c r="H26" s="51">
        <v>852678.10304651002</v>
      </c>
      <c r="I26" s="55">
        <v>1641</v>
      </c>
      <c r="K26" s="98" t="s">
        <v>19</v>
      </c>
      <c r="L26" s="99">
        <v>-0.47148891235480461</v>
      </c>
      <c r="M26" s="99">
        <v>-0.27106803898123444</v>
      </c>
      <c r="N26" s="99">
        <v>-0.57404021937842775</v>
      </c>
      <c r="O26" s="6"/>
      <c r="P26" s="6"/>
      <c r="Q26" s="6"/>
      <c r="R26" s="6"/>
    </row>
    <row r="27" spans="1:18" ht="13.5" thickBot="1" x14ac:dyDescent="0.25">
      <c r="A27" s="92" t="s">
        <v>20</v>
      </c>
      <c r="B27" s="34">
        <v>1001</v>
      </c>
      <c r="C27" s="34">
        <v>621544.3217714536</v>
      </c>
      <c r="D27" s="35">
        <v>699</v>
      </c>
      <c r="E27" s="20"/>
      <c r="F27" s="72" t="s">
        <v>20</v>
      </c>
      <c r="G27" s="61">
        <v>1894</v>
      </c>
      <c r="H27" s="61">
        <v>852678.10304651002</v>
      </c>
      <c r="I27" s="62">
        <v>1641</v>
      </c>
      <c r="K27" s="14" t="s">
        <v>20</v>
      </c>
      <c r="L27" s="104">
        <v>-0.47148891235480461</v>
      </c>
      <c r="M27" s="104">
        <v>-0.27106803898123444</v>
      </c>
      <c r="N27" s="105">
        <v>-0.57404021937842775</v>
      </c>
    </row>
    <row r="28" spans="1:18" ht="13.5" thickBot="1" x14ac:dyDescent="0.25">
      <c r="B28" s="37"/>
      <c r="C28" s="37"/>
      <c r="D28" s="37"/>
      <c r="E28" s="20"/>
      <c r="F28" s="63"/>
      <c r="G28" s="70"/>
      <c r="H28" s="70"/>
      <c r="I28" s="70"/>
      <c r="L28" s="100"/>
      <c r="M28" s="100"/>
      <c r="N28" s="100"/>
    </row>
    <row r="29" spans="1:18" ht="13.5" thickBot="1" x14ac:dyDescent="0.25">
      <c r="A29" s="84" t="s">
        <v>21</v>
      </c>
      <c r="B29" s="85">
        <v>4263</v>
      </c>
      <c r="C29" s="85">
        <v>2997246.5847252565</v>
      </c>
      <c r="D29" s="85">
        <v>2911</v>
      </c>
      <c r="E29" s="20"/>
      <c r="F29" s="50" t="s">
        <v>21</v>
      </c>
      <c r="G29" s="51">
        <v>14459</v>
      </c>
      <c r="H29" s="51">
        <v>7484446.0579688782</v>
      </c>
      <c r="I29" s="55">
        <v>11538</v>
      </c>
      <c r="K29" s="98" t="s">
        <v>21</v>
      </c>
      <c r="L29" s="99">
        <v>-0.70516633238813198</v>
      </c>
      <c r="M29" s="99">
        <v>-0.59953661747164144</v>
      </c>
      <c r="N29" s="99">
        <v>-0.74770324146299183</v>
      </c>
      <c r="O29" s="6"/>
      <c r="P29" s="6"/>
      <c r="Q29" s="6"/>
      <c r="R29" s="6"/>
    </row>
    <row r="30" spans="1:18" ht="13.5" thickBot="1" x14ac:dyDescent="0.25">
      <c r="A30" s="93" t="s">
        <v>22</v>
      </c>
      <c r="B30" s="30">
        <v>1910</v>
      </c>
      <c r="C30" s="30">
        <v>1226744.6702471727</v>
      </c>
      <c r="D30" s="31">
        <v>1398</v>
      </c>
      <c r="E30" s="20"/>
      <c r="F30" s="73" t="s">
        <v>22</v>
      </c>
      <c r="G30" s="57">
        <v>6308</v>
      </c>
      <c r="H30" s="57">
        <v>3537103.1134105059</v>
      </c>
      <c r="I30" s="58">
        <v>5020</v>
      </c>
      <c r="K30" s="15" t="s">
        <v>22</v>
      </c>
      <c r="L30" s="102">
        <v>-0.69720989220038043</v>
      </c>
      <c r="M30" s="102">
        <v>-0.65317814298482957</v>
      </c>
      <c r="N30" s="103">
        <v>-0.72151394422310755</v>
      </c>
    </row>
    <row r="31" spans="1:18" ht="13.5" thickBot="1" x14ac:dyDescent="0.25">
      <c r="A31" s="94" t="s">
        <v>23</v>
      </c>
      <c r="B31" s="34">
        <v>2353</v>
      </c>
      <c r="C31" s="34">
        <v>1770501.9144780838</v>
      </c>
      <c r="D31" s="35">
        <v>1513</v>
      </c>
      <c r="E31" s="20"/>
      <c r="F31" s="73" t="s">
        <v>23</v>
      </c>
      <c r="G31" s="74">
        <v>8151</v>
      </c>
      <c r="H31" s="74">
        <v>3947342.9445583723</v>
      </c>
      <c r="I31" s="75">
        <v>6518</v>
      </c>
      <c r="K31" s="16" t="s">
        <v>23</v>
      </c>
      <c r="L31" s="104">
        <v>-0.71132376395534291</v>
      </c>
      <c r="M31" s="104">
        <v>-0.55146995349901951</v>
      </c>
      <c r="N31" s="105">
        <v>-0.76787358085302237</v>
      </c>
    </row>
    <row r="32" spans="1:18" ht="13.5" thickBot="1" x14ac:dyDescent="0.25">
      <c r="B32" s="37"/>
      <c r="C32" s="37"/>
      <c r="D32" s="37"/>
      <c r="E32" s="20"/>
      <c r="F32" s="63"/>
      <c r="G32" s="70"/>
      <c r="H32" s="70"/>
      <c r="I32" s="70"/>
      <c r="L32" s="100"/>
      <c r="M32" s="100"/>
      <c r="N32" s="100"/>
    </row>
    <row r="33" spans="1:18" ht="13.5" thickBot="1" x14ac:dyDescent="0.25">
      <c r="A33" s="90" t="s">
        <v>24</v>
      </c>
      <c r="B33" s="85">
        <v>9471</v>
      </c>
      <c r="C33" s="85">
        <v>8328412.1075524176</v>
      </c>
      <c r="D33" s="85">
        <v>6575</v>
      </c>
      <c r="E33" s="20"/>
      <c r="F33" s="54" t="s">
        <v>24</v>
      </c>
      <c r="G33" s="51">
        <v>9561</v>
      </c>
      <c r="H33" s="51">
        <v>7766443.6438190835</v>
      </c>
      <c r="I33" s="55">
        <v>6885</v>
      </c>
      <c r="K33" s="101" t="s">
        <v>24</v>
      </c>
      <c r="L33" s="99">
        <v>-9.4132412927517839E-3</v>
      </c>
      <c r="M33" s="99">
        <v>7.2358532361279204E-2</v>
      </c>
      <c r="N33" s="99">
        <v>-4.5025417574437232E-2</v>
      </c>
      <c r="O33" s="6"/>
      <c r="P33" s="6"/>
      <c r="Q33" s="6"/>
      <c r="R33" s="6"/>
    </row>
    <row r="34" spans="1:18" ht="13.5" thickBot="1" x14ac:dyDescent="0.25">
      <c r="A34" s="91" t="s">
        <v>25</v>
      </c>
      <c r="B34" s="34">
        <v>9471</v>
      </c>
      <c r="C34" s="34">
        <v>8328412.1075524176</v>
      </c>
      <c r="D34" s="35">
        <v>6575</v>
      </c>
      <c r="E34" s="20"/>
      <c r="F34" s="71" t="s">
        <v>25</v>
      </c>
      <c r="G34" s="61">
        <v>9561</v>
      </c>
      <c r="H34" s="61">
        <v>7766443.6438190835</v>
      </c>
      <c r="I34" s="62">
        <v>6885</v>
      </c>
      <c r="K34" s="13" t="s">
        <v>25</v>
      </c>
      <c r="L34" s="104">
        <v>-9.4132412927517839E-3</v>
      </c>
      <c r="M34" s="104">
        <v>7.2358532361279204E-2</v>
      </c>
      <c r="N34" s="105">
        <v>-4.5025417574437232E-2</v>
      </c>
    </row>
    <row r="35" spans="1:18" ht="13.5" thickBot="1" x14ac:dyDescent="0.25">
      <c r="B35" s="37"/>
      <c r="C35" s="37"/>
      <c r="D35" s="37"/>
      <c r="E35" s="20"/>
      <c r="F35" s="63"/>
      <c r="G35" s="70"/>
      <c r="H35" s="70"/>
      <c r="I35" s="70"/>
      <c r="L35" s="100"/>
      <c r="M35" s="100"/>
      <c r="N35" s="100"/>
    </row>
    <row r="36" spans="1:18" ht="13.5" thickBot="1" x14ac:dyDescent="0.25">
      <c r="A36" s="84" t="s">
        <v>26</v>
      </c>
      <c r="B36" s="85">
        <v>19752</v>
      </c>
      <c r="C36" s="85">
        <v>18694978.949328847</v>
      </c>
      <c r="D36" s="85">
        <v>13288</v>
      </c>
      <c r="E36" s="20"/>
      <c r="F36" s="50" t="s">
        <v>26</v>
      </c>
      <c r="G36" s="51">
        <v>13461</v>
      </c>
      <c r="H36" s="51">
        <v>15176737.132305842</v>
      </c>
      <c r="I36" s="55">
        <v>8945</v>
      </c>
      <c r="K36" s="98" t="s">
        <v>26</v>
      </c>
      <c r="L36" s="99">
        <v>0.46735012257633168</v>
      </c>
      <c r="M36" s="99">
        <v>0.23181806381385672</v>
      </c>
      <c r="N36" s="114">
        <v>0.48552263834544429</v>
      </c>
    </row>
    <row r="37" spans="1:18" ht="13.5" thickBot="1" x14ac:dyDescent="0.25">
      <c r="A37" s="38" t="s">
        <v>27</v>
      </c>
      <c r="B37" s="34">
        <v>1064</v>
      </c>
      <c r="C37" s="34">
        <v>1760730.1985475752</v>
      </c>
      <c r="D37" s="34">
        <v>684</v>
      </c>
      <c r="E37" s="20"/>
      <c r="F37" s="73" t="s">
        <v>27</v>
      </c>
      <c r="G37" s="112">
        <v>1135</v>
      </c>
      <c r="H37" s="112">
        <v>1170171.6773561314</v>
      </c>
      <c r="I37" s="112">
        <v>774</v>
      </c>
      <c r="K37" s="10" t="s">
        <v>27</v>
      </c>
      <c r="L37" s="102">
        <v>-6.2555066079295174E-2</v>
      </c>
      <c r="M37" s="102">
        <v>0.50467682017885007</v>
      </c>
      <c r="N37" s="103">
        <v>-0.11627906976744184</v>
      </c>
    </row>
    <row r="38" spans="1:18" ht="13.5" thickBot="1" x14ac:dyDescent="0.25">
      <c r="A38" s="39" t="s">
        <v>28</v>
      </c>
      <c r="B38" s="34">
        <v>1940</v>
      </c>
      <c r="C38" s="34">
        <v>2902679.840062975</v>
      </c>
      <c r="D38" s="34">
        <v>911</v>
      </c>
      <c r="E38" s="20"/>
      <c r="F38" s="68" t="s">
        <v>28</v>
      </c>
      <c r="G38" s="112">
        <v>1413</v>
      </c>
      <c r="H38" s="112">
        <v>2482808.9438130795</v>
      </c>
      <c r="I38" s="112">
        <v>535</v>
      </c>
      <c r="K38" s="11" t="s">
        <v>28</v>
      </c>
      <c r="L38" s="113">
        <v>0.37296532200990806</v>
      </c>
      <c r="M38" s="113">
        <v>0.16911123882333889</v>
      </c>
      <c r="N38" s="115">
        <v>0.702803738317757</v>
      </c>
    </row>
    <row r="39" spans="1:18" ht="13.5" thickBot="1" x14ac:dyDescent="0.25">
      <c r="A39" s="39" t="s">
        <v>29</v>
      </c>
      <c r="B39" s="34">
        <v>1584</v>
      </c>
      <c r="C39" s="34">
        <v>1580585.9564017404</v>
      </c>
      <c r="D39" s="34">
        <v>1126</v>
      </c>
      <c r="E39" s="20"/>
      <c r="F39" s="68" t="s">
        <v>29</v>
      </c>
      <c r="G39" s="112">
        <v>1185</v>
      </c>
      <c r="H39" s="112">
        <v>1347573.8984011139</v>
      </c>
      <c r="I39" s="112">
        <v>761</v>
      </c>
      <c r="K39" s="11" t="s">
        <v>29</v>
      </c>
      <c r="L39" s="113">
        <v>0.33670886075949369</v>
      </c>
      <c r="M39" s="113">
        <v>0.17291226720634278</v>
      </c>
      <c r="N39" s="115">
        <v>0.47963206307490136</v>
      </c>
    </row>
    <row r="40" spans="1:18" ht="13.5" thickBot="1" x14ac:dyDescent="0.25">
      <c r="A40" s="39" t="s">
        <v>30</v>
      </c>
      <c r="B40" s="34">
        <v>9057</v>
      </c>
      <c r="C40" s="34">
        <v>7224757.9617430223</v>
      </c>
      <c r="D40" s="34">
        <v>6814</v>
      </c>
      <c r="E40" s="20"/>
      <c r="F40" s="68" t="s">
        <v>30</v>
      </c>
      <c r="G40" s="112">
        <v>5274</v>
      </c>
      <c r="H40" s="112">
        <v>5537903.7694215411</v>
      </c>
      <c r="I40" s="112">
        <v>4065</v>
      </c>
      <c r="K40" s="11" t="s">
        <v>30</v>
      </c>
      <c r="L40" s="113">
        <v>0.71729237770193399</v>
      </c>
      <c r="M40" s="113">
        <v>0.3046015717419519</v>
      </c>
      <c r="N40" s="115">
        <v>0.67626076260762602</v>
      </c>
    </row>
    <row r="41" spans="1:18" ht="13.5" thickBot="1" x14ac:dyDescent="0.25">
      <c r="A41" s="40" t="s">
        <v>31</v>
      </c>
      <c r="B41" s="34">
        <v>6107</v>
      </c>
      <c r="C41" s="34">
        <v>5226224.9925735351</v>
      </c>
      <c r="D41" s="34">
        <v>3753</v>
      </c>
      <c r="E41" s="20"/>
      <c r="F41" s="69" t="s">
        <v>31</v>
      </c>
      <c r="G41" s="112">
        <v>4454</v>
      </c>
      <c r="H41" s="112">
        <v>4638278.8433139781</v>
      </c>
      <c r="I41" s="112">
        <v>2810</v>
      </c>
      <c r="K41" s="12" t="s">
        <v>31</v>
      </c>
      <c r="L41" s="118">
        <v>0.37112707678491241</v>
      </c>
      <c r="M41" s="118">
        <v>0.12675955222206481</v>
      </c>
      <c r="N41" s="119">
        <v>0.33558718861209957</v>
      </c>
    </row>
    <row r="42" spans="1:18" ht="13.5" thickBot="1" x14ac:dyDescent="0.25">
      <c r="B42" s="37"/>
      <c r="C42" s="37"/>
      <c r="D42" s="37"/>
      <c r="E42" s="20"/>
      <c r="F42" s="63"/>
      <c r="G42" s="70"/>
      <c r="H42" s="70"/>
      <c r="I42" s="70"/>
      <c r="L42" s="100"/>
      <c r="M42" s="100"/>
      <c r="N42" s="100"/>
    </row>
    <row r="43" spans="1:18" ht="13.5" thickBot="1" x14ac:dyDescent="0.25">
      <c r="A43" s="84" t="s">
        <v>32</v>
      </c>
      <c r="B43" s="85">
        <v>16816</v>
      </c>
      <c r="C43" s="85">
        <v>16197605.217594322</v>
      </c>
      <c r="D43" s="85">
        <v>12438</v>
      </c>
      <c r="E43" s="20"/>
      <c r="F43" s="50" t="s">
        <v>32</v>
      </c>
      <c r="G43" s="51">
        <v>18831</v>
      </c>
      <c r="H43" s="51">
        <v>19152611.269856498</v>
      </c>
      <c r="I43" s="55">
        <v>13310</v>
      </c>
      <c r="K43" s="98" t="s">
        <v>32</v>
      </c>
      <c r="L43" s="99">
        <v>-0.1070044076257235</v>
      </c>
      <c r="M43" s="99">
        <v>-0.15428737160832673</v>
      </c>
      <c r="N43" s="99">
        <v>-6.5514650638617611E-2</v>
      </c>
    </row>
    <row r="44" spans="1:18" ht="13.5" thickBot="1" x14ac:dyDescent="0.25">
      <c r="A44" s="38" t="s">
        <v>33</v>
      </c>
      <c r="B44" s="128">
        <v>457</v>
      </c>
      <c r="C44" s="128">
        <v>200981.11300916318</v>
      </c>
      <c r="D44" s="129">
        <v>420</v>
      </c>
      <c r="E44" s="20"/>
      <c r="F44" s="76" t="s">
        <v>33</v>
      </c>
      <c r="G44" s="132">
        <v>803</v>
      </c>
      <c r="H44" s="132">
        <v>561628.67863481096</v>
      </c>
      <c r="I44" s="133">
        <v>674</v>
      </c>
      <c r="K44" s="10" t="s">
        <v>33</v>
      </c>
      <c r="L44" s="153">
        <v>-0.43088418430884179</v>
      </c>
      <c r="M44" s="153">
        <v>-0.64214592193243825</v>
      </c>
      <c r="N44" s="154">
        <v>-0.37685459940652821</v>
      </c>
    </row>
    <row r="45" spans="1:18" ht="13.5" thickBot="1" x14ac:dyDescent="0.25">
      <c r="A45" s="39" t="s">
        <v>34</v>
      </c>
      <c r="B45" s="128">
        <v>2504</v>
      </c>
      <c r="C45" s="128">
        <v>2510107.5795801221</v>
      </c>
      <c r="D45" s="129">
        <v>1771</v>
      </c>
      <c r="E45" s="20"/>
      <c r="F45" s="77" t="s">
        <v>34</v>
      </c>
      <c r="G45" s="132">
        <v>2860</v>
      </c>
      <c r="H45" s="132">
        <v>3648908.280726898</v>
      </c>
      <c r="I45" s="133">
        <v>1845</v>
      </c>
      <c r="K45" s="11" t="s">
        <v>34</v>
      </c>
      <c r="L45" s="137">
        <v>-0.12447552447552446</v>
      </c>
      <c r="M45" s="137">
        <v>-0.31209353963808473</v>
      </c>
      <c r="N45" s="139">
        <v>-4.0108401084010814E-2</v>
      </c>
    </row>
    <row r="46" spans="1:18" ht="13.5" thickBot="1" x14ac:dyDescent="0.25">
      <c r="A46" s="39" t="s">
        <v>35</v>
      </c>
      <c r="B46" s="128">
        <v>1298</v>
      </c>
      <c r="C46" s="128">
        <v>1030149.797302552</v>
      </c>
      <c r="D46" s="129">
        <v>917</v>
      </c>
      <c r="E46" s="20"/>
      <c r="F46" s="77" t="s">
        <v>35</v>
      </c>
      <c r="G46" s="132">
        <v>1057</v>
      </c>
      <c r="H46" s="132">
        <v>822631.98669903993</v>
      </c>
      <c r="I46" s="133">
        <v>698</v>
      </c>
      <c r="K46" s="11" t="s">
        <v>35</v>
      </c>
      <c r="L46" s="137">
        <v>0.22800378429517498</v>
      </c>
      <c r="M46" s="137">
        <v>0.25226080915746407</v>
      </c>
      <c r="N46" s="139">
        <v>0.31375358166189105</v>
      </c>
    </row>
    <row r="47" spans="1:18" ht="13.5" thickBot="1" x14ac:dyDescent="0.25">
      <c r="A47" s="39" t="s">
        <v>36</v>
      </c>
      <c r="B47" s="128">
        <v>3740</v>
      </c>
      <c r="C47" s="128">
        <v>3778532.2382485308</v>
      </c>
      <c r="D47" s="129">
        <v>3015</v>
      </c>
      <c r="E47" s="20"/>
      <c r="F47" s="77" t="s">
        <v>36</v>
      </c>
      <c r="G47" s="132">
        <v>4553</v>
      </c>
      <c r="H47" s="132">
        <v>4798263.1630327152</v>
      </c>
      <c r="I47" s="133">
        <v>3313</v>
      </c>
      <c r="K47" s="11" t="s">
        <v>36</v>
      </c>
      <c r="L47" s="137">
        <v>-0.17856358444981335</v>
      </c>
      <c r="M47" s="137">
        <v>-0.21252084142456018</v>
      </c>
      <c r="N47" s="139">
        <v>-8.9948686990642956E-2</v>
      </c>
    </row>
    <row r="48" spans="1:18" ht="13.5" thickBot="1" x14ac:dyDescent="0.25">
      <c r="A48" s="39" t="s">
        <v>37</v>
      </c>
      <c r="B48" s="128">
        <v>1700</v>
      </c>
      <c r="C48" s="128">
        <v>2003684.1870039101</v>
      </c>
      <c r="D48" s="129">
        <v>927</v>
      </c>
      <c r="E48" s="20"/>
      <c r="F48" s="77" t="s">
        <v>37</v>
      </c>
      <c r="G48" s="132">
        <v>1610</v>
      </c>
      <c r="H48" s="132">
        <v>1617672.04156847</v>
      </c>
      <c r="I48" s="133">
        <v>1015</v>
      </c>
      <c r="K48" s="11" t="s">
        <v>37</v>
      </c>
      <c r="L48" s="137">
        <v>5.5900621118012417E-2</v>
      </c>
      <c r="M48" s="137">
        <v>0.23862200465625194</v>
      </c>
      <c r="N48" s="139">
        <v>-8.6699507389162545E-2</v>
      </c>
    </row>
    <row r="49" spans="1:20" ht="13.5" thickBot="1" x14ac:dyDescent="0.25">
      <c r="A49" s="39" t="s">
        <v>38</v>
      </c>
      <c r="B49" s="128">
        <v>1859</v>
      </c>
      <c r="C49" s="128">
        <v>1368193.9723346885</v>
      </c>
      <c r="D49" s="129">
        <v>1552</v>
      </c>
      <c r="E49" s="20"/>
      <c r="F49" s="77" t="s">
        <v>38</v>
      </c>
      <c r="G49" s="132">
        <v>1897</v>
      </c>
      <c r="H49" s="132">
        <v>1500145.3878135022</v>
      </c>
      <c r="I49" s="133">
        <v>1546</v>
      </c>
      <c r="K49" s="11" t="s">
        <v>38</v>
      </c>
      <c r="L49" s="137">
        <v>-2.0031628887717479E-2</v>
      </c>
      <c r="M49" s="137">
        <v>-8.7959084866524817E-2</v>
      </c>
      <c r="N49" s="139">
        <v>3.8809831824062613E-3</v>
      </c>
    </row>
    <row r="50" spans="1:20" ht="13.5" thickBot="1" x14ac:dyDescent="0.25">
      <c r="A50" s="39" t="s">
        <v>39</v>
      </c>
      <c r="B50" s="128">
        <v>726</v>
      </c>
      <c r="C50" s="128">
        <v>917889.03805702191</v>
      </c>
      <c r="D50" s="129">
        <v>487</v>
      </c>
      <c r="E50" s="20"/>
      <c r="F50" s="77" t="s">
        <v>39</v>
      </c>
      <c r="G50" s="132">
        <v>556</v>
      </c>
      <c r="H50" s="132">
        <v>903643.43215561577</v>
      </c>
      <c r="I50" s="133">
        <v>270</v>
      </c>
      <c r="K50" s="11" t="s">
        <v>39</v>
      </c>
      <c r="L50" s="137">
        <v>0.30575539568345333</v>
      </c>
      <c r="M50" s="137">
        <v>1.5764631705919241E-2</v>
      </c>
      <c r="N50" s="139">
        <v>0.80370370370370381</v>
      </c>
    </row>
    <row r="51" spans="1:20" ht="13.5" thickBot="1" x14ac:dyDescent="0.25">
      <c r="A51" s="39" t="s">
        <v>40</v>
      </c>
      <c r="B51" s="128">
        <v>3712</v>
      </c>
      <c r="C51" s="128">
        <v>3670665.7933370844</v>
      </c>
      <c r="D51" s="129">
        <v>2714</v>
      </c>
      <c r="E51" s="20"/>
      <c r="F51" s="77" t="s">
        <v>40</v>
      </c>
      <c r="G51" s="132">
        <v>4519</v>
      </c>
      <c r="H51" s="132">
        <v>4466709.4606200019</v>
      </c>
      <c r="I51" s="133">
        <v>3160</v>
      </c>
      <c r="K51" s="11" t="s">
        <v>40</v>
      </c>
      <c r="L51" s="137">
        <v>-0.1785793317105554</v>
      </c>
      <c r="M51" s="137">
        <v>-0.17821702403102413</v>
      </c>
      <c r="N51" s="139">
        <v>-0.14113924050632909</v>
      </c>
    </row>
    <row r="52" spans="1:20" ht="13.5" thickBot="1" x14ac:dyDescent="0.25">
      <c r="A52" s="40" t="s">
        <v>41</v>
      </c>
      <c r="B52" s="130">
        <v>820</v>
      </c>
      <c r="C52" s="130">
        <v>717401.4987212501</v>
      </c>
      <c r="D52" s="131">
        <v>635</v>
      </c>
      <c r="E52" s="20"/>
      <c r="F52" s="78" t="s">
        <v>41</v>
      </c>
      <c r="G52" s="134">
        <v>976</v>
      </c>
      <c r="H52" s="134">
        <v>833008.83860544034</v>
      </c>
      <c r="I52" s="135">
        <v>789</v>
      </c>
      <c r="K52" s="12" t="s">
        <v>41</v>
      </c>
      <c r="L52" s="138">
        <v>-0.1598360655737705</v>
      </c>
      <c r="M52" s="138">
        <v>-0.13878284902442473</v>
      </c>
      <c r="N52" s="140">
        <v>-0.1951837769328264</v>
      </c>
    </row>
    <row r="53" spans="1:20" ht="13.5" thickBot="1" x14ac:dyDescent="0.25">
      <c r="B53" s="37"/>
      <c r="C53" s="37"/>
      <c r="D53" s="37"/>
      <c r="E53" s="20"/>
      <c r="F53" s="63"/>
      <c r="G53" s="70"/>
      <c r="H53" s="70"/>
      <c r="I53" s="70"/>
      <c r="L53" s="100"/>
      <c r="M53" s="100"/>
      <c r="N53" s="100"/>
    </row>
    <row r="54" spans="1:20" ht="13.5" thickBot="1" x14ac:dyDescent="0.25">
      <c r="A54" s="84" t="s">
        <v>42</v>
      </c>
      <c r="B54" s="85">
        <v>46874</v>
      </c>
      <c r="C54" s="85">
        <v>66393234.213268988</v>
      </c>
      <c r="D54" s="85">
        <v>26414</v>
      </c>
      <c r="E54" s="20"/>
      <c r="F54" s="50" t="s">
        <v>42</v>
      </c>
      <c r="G54" s="51">
        <v>56643</v>
      </c>
      <c r="H54" s="51">
        <v>69592207.982656419</v>
      </c>
      <c r="I54" s="55">
        <v>35697</v>
      </c>
      <c r="K54" s="98" t="s">
        <v>42</v>
      </c>
      <c r="L54" s="99">
        <v>-0.17246614762636159</v>
      </c>
      <c r="M54" s="99">
        <v>-4.5967413049815442E-2</v>
      </c>
      <c r="N54" s="99">
        <v>-0.26004986413424103</v>
      </c>
      <c r="O54" s="6"/>
      <c r="P54" s="6"/>
      <c r="Q54" s="6"/>
      <c r="R54" s="6"/>
      <c r="S54" s="6"/>
      <c r="T54" s="6"/>
    </row>
    <row r="55" spans="1:20" ht="13.5" thickBot="1" x14ac:dyDescent="0.25">
      <c r="A55" s="38" t="s">
        <v>43</v>
      </c>
      <c r="B55" s="30">
        <v>35432</v>
      </c>
      <c r="C55" s="30">
        <v>52060756.081201658</v>
      </c>
      <c r="D55" s="31">
        <v>19260</v>
      </c>
      <c r="E55" s="20"/>
      <c r="F55" s="73" t="s">
        <v>43</v>
      </c>
      <c r="G55" s="57">
        <v>46022</v>
      </c>
      <c r="H55" s="57">
        <v>56269931.851773567</v>
      </c>
      <c r="I55" s="58">
        <v>29426</v>
      </c>
      <c r="K55" s="10" t="s">
        <v>43</v>
      </c>
      <c r="L55" s="102">
        <v>-0.2301073399678415</v>
      </c>
      <c r="M55" s="102">
        <v>-7.4803285379121065E-2</v>
      </c>
      <c r="N55" s="103">
        <v>-0.34547678923401071</v>
      </c>
      <c r="R55" s="6"/>
      <c r="S55" s="6"/>
      <c r="T55" s="6"/>
    </row>
    <row r="56" spans="1:20" ht="13.5" thickBot="1" x14ac:dyDescent="0.25">
      <c r="A56" s="39" t="s">
        <v>44</v>
      </c>
      <c r="B56" s="30">
        <v>3298</v>
      </c>
      <c r="C56" s="30">
        <v>3627449.2952940445</v>
      </c>
      <c r="D56" s="31">
        <v>2219</v>
      </c>
      <c r="E56" s="20"/>
      <c r="F56" s="68" t="s">
        <v>44</v>
      </c>
      <c r="G56" s="79">
        <v>3410</v>
      </c>
      <c r="H56" s="79">
        <v>3665140.0215395847</v>
      </c>
      <c r="I56" s="80">
        <v>2432</v>
      </c>
      <c r="K56" s="11" t="s">
        <v>44</v>
      </c>
      <c r="L56" s="102">
        <v>-3.2844574780058644E-2</v>
      </c>
      <c r="M56" s="102">
        <v>-1.0283570620504667E-2</v>
      </c>
      <c r="N56" s="103">
        <v>-8.758223684210531E-2</v>
      </c>
      <c r="R56" s="6"/>
      <c r="S56" s="6"/>
      <c r="T56" s="6"/>
    </row>
    <row r="57" spans="1:20" ht="13.5" thickBot="1" x14ac:dyDescent="0.25">
      <c r="A57" s="39" t="s">
        <v>45</v>
      </c>
      <c r="B57" s="30">
        <v>1648</v>
      </c>
      <c r="C57" s="30">
        <v>2152327.5973183392</v>
      </c>
      <c r="D57" s="31">
        <v>839</v>
      </c>
      <c r="E57" s="20"/>
      <c r="F57" s="68" t="s">
        <v>45</v>
      </c>
      <c r="G57" s="79">
        <v>1548</v>
      </c>
      <c r="H57" s="79">
        <v>2348070.5250405865</v>
      </c>
      <c r="I57" s="80">
        <v>567</v>
      </c>
      <c r="K57" s="11" t="s">
        <v>45</v>
      </c>
      <c r="L57" s="102">
        <v>6.4599483204134334E-2</v>
      </c>
      <c r="M57" s="102">
        <v>-8.3363308569645245E-2</v>
      </c>
      <c r="N57" s="103">
        <v>0.47971781305114636</v>
      </c>
      <c r="R57" s="6"/>
      <c r="S57" s="6"/>
      <c r="T57" s="6"/>
    </row>
    <row r="58" spans="1:20" ht="13.5" thickBot="1" x14ac:dyDescent="0.25">
      <c r="A58" s="40" t="s">
        <v>46</v>
      </c>
      <c r="B58" s="34">
        <v>6496</v>
      </c>
      <c r="C58" s="34">
        <v>8552701.2394549474</v>
      </c>
      <c r="D58" s="35">
        <v>4096</v>
      </c>
      <c r="E58" s="20"/>
      <c r="F58" s="69" t="s">
        <v>46</v>
      </c>
      <c r="G58" s="74">
        <v>5663</v>
      </c>
      <c r="H58" s="74">
        <v>7309065.5843026759</v>
      </c>
      <c r="I58" s="75">
        <v>3272</v>
      </c>
      <c r="K58" s="12" t="s">
        <v>46</v>
      </c>
      <c r="L58" s="104">
        <v>0.1470951792336217</v>
      </c>
      <c r="M58" s="104">
        <v>0.17014974634010227</v>
      </c>
      <c r="N58" s="105">
        <v>0.25183374083129584</v>
      </c>
    </row>
    <row r="59" spans="1:20" ht="13.5" thickBot="1" x14ac:dyDescent="0.25">
      <c r="B59" s="37"/>
      <c r="C59" s="37"/>
      <c r="D59" s="37"/>
      <c r="E59" s="20"/>
      <c r="F59" s="63"/>
      <c r="G59" s="70"/>
      <c r="H59" s="70"/>
      <c r="I59" s="70"/>
      <c r="L59" s="100"/>
      <c r="M59" s="100"/>
      <c r="N59" s="100"/>
    </row>
    <row r="60" spans="1:20" ht="13.5" thickBot="1" x14ac:dyDescent="0.25">
      <c r="A60" s="84" t="s">
        <v>47</v>
      </c>
      <c r="B60" s="85">
        <v>27899</v>
      </c>
      <c r="C60" s="85">
        <v>24266166.612346321</v>
      </c>
      <c r="D60" s="85">
        <v>20260</v>
      </c>
      <c r="E60" s="20"/>
      <c r="F60" s="50" t="s">
        <v>47</v>
      </c>
      <c r="G60" s="51">
        <v>27142</v>
      </c>
      <c r="H60" s="51">
        <v>21371392.892972305</v>
      </c>
      <c r="I60" s="55">
        <v>20029</v>
      </c>
      <c r="K60" s="98" t="s">
        <v>47</v>
      </c>
      <c r="L60" s="99">
        <v>2.7890354432245301E-2</v>
      </c>
      <c r="M60" s="99">
        <v>0.13545086807729434</v>
      </c>
      <c r="N60" s="99">
        <v>1.1533276748714405E-2</v>
      </c>
      <c r="O60" s="6"/>
      <c r="P60" s="6"/>
      <c r="Q60" s="6"/>
      <c r="R60" s="6"/>
    </row>
    <row r="61" spans="1:20" ht="13.5" thickBot="1" x14ac:dyDescent="0.25">
      <c r="A61" s="38" t="s">
        <v>48</v>
      </c>
      <c r="B61" s="30">
        <v>4561</v>
      </c>
      <c r="C61" s="30">
        <v>3745128.7478684215</v>
      </c>
      <c r="D61" s="31">
        <v>3188</v>
      </c>
      <c r="E61" s="20"/>
      <c r="F61" s="73" t="s">
        <v>48</v>
      </c>
      <c r="G61" s="57">
        <v>5285</v>
      </c>
      <c r="H61" s="57">
        <v>3537865.8375574131</v>
      </c>
      <c r="I61" s="58">
        <v>4073</v>
      </c>
      <c r="K61" s="10" t="s">
        <v>48</v>
      </c>
      <c r="L61" s="102">
        <v>-0.13699148533585614</v>
      </c>
      <c r="M61" s="102">
        <v>5.8584163398944789E-2</v>
      </c>
      <c r="N61" s="103">
        <v>-0.21728455683771175</v>
      </c>
    </row>
    <row r="62" spans="1:20" ht="13.5" thickBot="1" x14ac:dyDescent="0.25">
      <c r="A62" s="39" t="s">
        <v>49</v>
      </c>
      <c r="B62" s="30">
        <v>3031</v>
      </c>
      <c r="C62" s="30">
        <v>3788802.4655536907</v>
      </c>
      <c r="D62" s="31">
        <v>950</v>
      </c>
      <c r="E62" s="20"/>
      <c r="F62" s="68" t="s">
        <v>49</v>
      </c>
      <c r="G62" s="79">
        <v>2288</v>
      </c>
      <c r="H62" s="79">
        <v>2734103.163231662</v>
      </c>
      <c r="I62" s="80">
        <v>819</v>
      </c>
      <c r="K62" s="11" t="s">
        <v>49</v>
      </c>
      <c r="L62" s="102">
        <v>0.3247377622377623</v>
      </c>
      <c r="M62" s="102">
        <v>0.38575695186109682</v>
      </c>
      <c r="N62" s="103">
        <v>0.15995115995116005</v>
      </c>
    </row>
    <row r="63" spans="1:20" ht="13.5" thickBot="1" x14ac:dyDescent="0.25">
      <c r="A63" s="40" t="s">
        <v>50</v>
      </c>
      <c r="B63" s="34">
        <v>20307</v>
      </c>
      <c r="C63" s="34">
        <v>16732235.398924207</v>
      </c>
      <c r="D63" s="35">
        <v>16122</v>
      </c>
      <c r="E63" s="20"/>
      <c r="F63" s="69" t="s">
        <v>50</v>
      </c>
      <c r="G63" s="74">
        <v>19569</v>
      </c>
      <c r="H63" s="74">
        <v>15099423.892183229</v>
      </c>
      <c r="I63" s="75">
        <v>15137</v>
      </c>
      <c r="K63" s="12" t="s">
        <v>50</v>
      </c>
      <c r="L63" s="104">
        <v>3.7712708876283862E-2</v>
      </c>
      <c r="M63" s="104">
        <v>0.10813733811302972</v>
      </c>
      <c r="N63" s="105">
        <v>6.5072339301050386E-2</v>
      </c>
    </row>
    <row r="64" spans="1:20" ht="13.5" thickBot="1" x14ac:dyDescent="0.25">
      <c r="B64" s="37"/>
      <c r="C64" s="37"/>
      <c r="D64" s="37"/>
      <c r="E64" s="20"/>
      <c r="F64" s="63"/>
      <c r="G64" s="70"/>
      <c r="H64" s="70"/>
      <c r="I64" s="70"/>
      <c r="L64" s="100"/>
      <c r="M64" s="100"/>
      <c r="N64" s="100"/>
    </row>
    <row r="65" spans="1:18" ht="13.5" thickBot="1" x14ac:dyDescent="0.25">
      <c r="A65" s="84" t="s">
        <v>51</v>
      </c>
      <c r="B65" s="85">
        <v>2908</v>
      </c>
      <c r="C65" s="85">
        <v>3957479.6337374803</v>
      </c>
      <c r="D65" s="85">
        <v>893</v>
      </c>
      <c r="E65" s="20"/>
      <c r="F65" s="50" t="s">
        <v>51</v>
      </c>
      <c r="G65" s="51">
        <v>1856</v>
      </c>
      <c r="H65" s="51">
        <v>2109530.1422231365</v>
      </c>
      <c r="I65" s="55">
        <v>738</v>
      </c>
      <c r="K65" s="98" t="s">
        <v>51</v>
      </c>
      <c r="L65" s="99">
        <v>0.5668103448275863</v>
      </c>
      <c r="M65" s="99">
        <v>0.87600051524595668</v>
      </c>
      <c r="N65" s="99">
        <v>0.2100271002710028</v>
      </c>
      <c r="O65" s="6"/>
      <c r="P65" s="6"/>
      <c r="Q65" s="6"/>
      <c r="R65" s="6"/>
    </row>
    <row r="66" spans="1:18" ht="13.5" thickBot="1" x14ac:dyDescent="0.25">
      <c r="A66" s="38" t="s">
        <v>52</v>
      </c>
      <c r="B66" s="30">
        <v>2236</v>
      </c>
      <c r="C66" s="30">
        <v>2786146.688114719</v>
      </c>
      <c r="D66" s="31">
        <v>626</v>
      </c>
      <c r="E66" s="20"/>
      <c r="F66" s="73" t="s">
        <v>52</v>
      </c>
      <c r="G66" s="57">
        <v>1103</v>
      </c>
      <c r="H66" s="57">
        <v>1272576.3877300147</v>
      </c>
      <c r="I66" s="58">
        <v>368</v>
      </c>
      <c r="K66" s="10" t="s">
        <v>52</v>
      </c>
      <c r="L66" s="102">
        <v>1.0271985494106981</v>
      </c>
      <c r="M66" s="102">
        <v>1.1893748107998197</v>
      </c>
      <c r="N66" s="103">
        <v>0.70108695652173902</v>
      </c>
    </row>
    <row r="67" spans="1:18" ht="13.5" thickBot="1" x14ac:dyDescent="0.25">
      <c r="A67" s="40" t="s">
        <v>53</v>
      </c>
      <c r="B67" s="34">
        <v>672</v>
      </c>
      <c r="C67" s="34">
        <v>1171332.9456227613</v>
      </c>
      <c r="D67" s="35">
        <v>267</v>
      </c>
      <c r="E67" s="20"/>
      <c r="F67" s="69" t="s">
        <v>53</v>
      </c>
      <c r="G67" s="74">
        <v>753</v>
      </c>
      <c r="H67" s="74">
        <v>836953.75449312152</v>
      </c>
      <c r="I67" s="75">
        <v>370</v>
      </c>
      <c r="K67" s="12" t="s">
        <v>53</v>
      </c>
      <c r="L67" s="104">
        <v>-0.10756972111553786</v>
      </c>
      <c r="M67" s="104">
        <v>0.39951931553511866</v>
      </c>
      <c r="N67" s="105">
        <v>-0.27837837837837842</v>
      </c>
    </row>
    <row r="68" spans="1:18" ht="13.5" thickBot="1" x14ac:dyDescent="0.25">
      <c r="B68" s="37"/>
      <c r="C68" s="37"/>
      <c r="D68" s="37"/>
      <c r="E68" s="20"/>
      <c r="F68" s="63"/>
      <c r="G68" s="70"/>
      <c r="H68" s="70"/>
      <c r="I68" s="70"/>
      <c r="L68" s="100"/>
      <c r="M68" s="100"/>
      <c r="N68" s="100"/>
    </row>
    <row r="69" spans="1:18" ht="13.5" thickBot="1" x14ac:dyDescent="0.25">
      <c r="A69" s="84" t="s">
        <v>54</v>
      </c>
      <c r="B69" s="85">
        <v>12790</v>
      </c>
      <c r="C69" s="85">
        <v>12382708.272661999</v>
      </c>
      <c r="D69" s="85">
        <v>9147</v>
      </c>
      <c r="E69" s="20"/>
      <c r="F69" s="50" t="s">
        <v>54</v>
      </c>
      <c r="G69" s="51">
        <v>15590</v>
      </c>
      <c r="H69" s="51">
        <v>15049879.425694324</v>
      </c>
      <c r="I69" s="55">
        <v>11233</v>
      </c>
      <c r="K69" s="98" t="s">
        <v>54</v>
      </c>
      <c r="L69" s="99">
        <v>-0.17960230917254649</v>
      </c>
      <c r="M69" s="99">
        <v>-0.17722209444938963</v>
      </c>
      <c r="N69" s="99">
        <v>-0.18570283984687974</v>
      </c>
      <c r="O69" s="6"/>
      <c r="P69" s="6"/>
      <c r="Q69" s="6"/>
      <c r="R69" s="6"/>
    </row>
    <row r="70" spans="1:18" ht="13.5" thickBot="1" x14ac:dyDescent="0.25">
      <c r="A70" s="38" t="s">
        <v>55</v>
      </c>
      <c r="B70" s="30">
        <v>4615</v>
      </c>
      <c r="C70" s="30">
        <v>4065005.6478433516</v>
      </c>
      <c r="D70" s="31">
        <v>3349</v>
      </c>
      <c r="E70" s="20"/>
      <c r="F70" s="73" t="s">
        <v>55</v>
      </c>
      <c r="G70" s="57">
        <v>5850</v>
      </c>
      <c r="H70" s="57">
        <v>4627957.0639017606</v>
      </c>
      <c r="I70" s="58">
        <v>4588</v>
      </c>
      <c r="K70" s="10" t="s">
        <v>55</v>
      </c>
      <c r="L70" s="102">
        <v>-0.21111111111111114</v>
      </c>
      <c r="M70" s="102">
        <v>-0.12164145178645913</v>
      </c>
      <c r="N70" s="103">
        <v>-0.27005231037489097</v>
      </c>
    </row>
    <row r="71" spans="1:18" ht="13.5" thickBot="1" x14ac:dyDescent="0.25">
      <c r="A71" s="39" t="s">
        <v>56</v>
      </c>
      <c r="B71" s="30">
        <v>913</v>
      </c>
      <c r="C71" s="30">
        <v>699163.71171046793</v>
      </c>
      <c r="D71" s="31">
        <v>691</v>
      </c>
      <c r="E71" s="20"/>
      <c r="F71" s="68" t="s">
        <v>56</v>
      </c>
      <c r="G71" s="79">
        <v>1103</v>
      </c>
      <c r="H71" s="79">
        <v>849215.40151179407</v>
      </c>
      <c r="I71" s="80">
        <v>869</v>
      </c>
      <c r="K71" s="11" t="s">
        <v>56</v>
      </c>
      <c r="L71" s="102">
        <v>-0.17225747960108795</v>
      </c>
      <c r="M71" s="102">
        <v>-0.17669449886824995</v>
      </c>
      <c r="N71" s="103">
        <v>-0.20483314154200227</v>
      </c>
    </row>
    <row r="72" spans="1:18" ht="13.5" thickBot="1" x14ac:dyDescent="0.25">
      <c r="A72" s="39" t="s">
        <v>57</v>
      </c>
      <c r="B72" s="30">
        <v>1111</v>
      </c>
      <c r="C72" s="30">
        <v>1049911.224974914</v>
      </c>
      <c r="D72" s="31">
        <v>805</v>
      </c>
      <c r="E72" s="20"/>
      <c r="F72" s="68" t="s">
        <v>57</v>
      </c>
      <c r="G72" s="79">
        <v>966</v>
      </c>
      <c r="H72" s="79">
        <v>1021123.424291737</v>
      </c>
      <c r="I72" s="80">
        <v>668</v>
      </c>
      <c r="K72" s="11" t="s">
        <v>57</v>
      </c>
      <c r="L72" s="102">
        <v>0.15010351966873703</v>
      </c>
      <c r="M72" s="102">
        <v>2.8192283124975237E-2</v>
      </c>
      <c r="N72" s="103">
        <v>0.20508982035928147</v>
      </c>
    </row>
    <row r="73" spans="1:18" ht="13.5" thickBot="1" x14ac:dyDescent="0.25">
      <c r="A73" s="40" t="s">
        <v>58</v>
      </c>
      <c r="B73" s="34">
        <v>6151</v>
      </c>
      <c r="C73" s="34">
        <v>6568627.6881332649</v>
      </c>
      <c r="D73" s="35">
        <v>4302</v>
      </c>
      <c r="E73" s="20"/>
      <c r="F73" s="69" t="s">
        <v>58</v>
      </c>
      <c r="G73" s="74">
        <v>7671</v>
      </c>
      <c r="H73" s="74">
        <v>8551583.5359890312</v>
      </c>
      <c r="I73" s="75">
        <v>5108</v>
      </c>
      <c r="K73" s="12" t="s">
        <v>58</v>
      </c>
      <c r="L73" s="104">
        <v>-0.19814887237648282</v>
      </c>
      <c r="M73" s="104">
        <v>-0.23188171401361724</v>
      </c>
      <c r="N73" s="105">
        <v>-0.15779169929522319</v>
      </c>
    </row>
    <row r="74" spans="1:18" ht="13.5" thickBot="1" x14ac:dyDescent="0.25">
      <c r="B74" s="37"/>
      <c r="C74" s="37"/>
      <c r="D74" s="37"/>
      <c r="E74" s="20"/>
      <c r="F74" s="63"/>
      <c r="G74" s="70"/>
      <c r="H74" s="70"/>
      <c r="I74" s="70"/>
      <c r="L74" s="100"/>
      <c r="M74" s="100"/>
      <c r="N74" s="100"/>
    </row>
    <row r="75" spans="1:18" ht="13.5" thickBot="1" x14ac:dyDescent="0.25">
      <c r="A75" s="84" t="s">
        <v>59</v>
      </c>
      <c r="B75" s="85">
        <v>38683</v>
      </c>
      <c r="C75" s="85">
        <v>47148514.669125676</v>
      </c>
      <c r="D75" s="85">
        <v>24501</v>
      </c>
      <c r="E75" s="20"/>
      <c r="F75" s="50" t="s">
        <v>59</v>
      </c>
      <c r="G75" s="51">
        <v>42433</v>
      </c>
      <c r="H75" s="51">
        <v>47569470.720477894</v>
      </c>
      <c r="I75" s="55">
        <v>27703</v>
      </c>
      <c r="K75" s="98" t="s">
        <v>59</v>
      </c>
      <c r="L75" s="99">
        <v>-8.8374614097518456E-2</v>
      </c>
      <c r="M75" s="99">
        <v>-8.8492902060186562E-3</v>
      </c>
      <c r="N75" s="99">
        <v>-0.11558314983936757</v>
      </c>
      <c r="O75" s="6"/>
      <c r="P75" s="6"/>
      <c r="Q75" s="6"/>
      <c r="R75" s="6"/>
    </row>
    <row r="76" spans="1:18" ht="13.5" thickBot="1" x14ac:dyDescent="0.25">
      <c r="A76" s="92" t="s">
        <v>60</v>
      </c>
      <c r="B76" s="34">
        <v>38683</v>
      </c>
      <c r="C76" s="34">
        <v>47148514.669125676</v>
      </c>
      <c r="D76" s="35">
        <v>24501</v>
      </c>
      <c r="E76" s="20"/>
      <c r="F76" s="72" t="s">
        <v>60</v>
      </c>
      <c r="G76" s="61">
        <v>42433</v>
      </c>
      <c r="H76" s="61">
        <v>47569470.720477894</v>
      </c>
      <c r="I76" s="62">
        <v>27703</v>
      </c>
      <c r="K76" s="14" t="s">
        <v>60</v>
      </c>
      <c r="L76" s="104">
        <v>-8.8374614097518456E-2</v>
      </c>
      <c r="M76" s="104">
        <v>-8.8492902060186562E-3</v>
      </c>
      <c r="N76" s="105">
        <v>-0.11558314983936757</v>
      </c>
    </row>
    <row r="77" spans="1:18" ht="13.5" thickBot="1" x14ac:dyDescent="0.25">
      <c r="B77" s="37"/>
      <c r="C77" s="37"/>
      <c r="D77" s="37"/>
      <c r="E77" s="20"/>
      <c r="F77" s="63"/>
      <c r="G77" s="70"/>
      <c r="H77" s="70"/>
      <c r="I77" s="70"/>
      <c r="L77" s="100"/>
      <c r="M77" s="100"/>
      <c r="N77" s="100"/>
    </row>
    <row r="78" spans="1:18" ht="13.5" thickBot="1" x14ac:dyDescent="0.25">
      <c r="A78" s="84" t="s">
        <v>61</v>
      </c>
      <c r="B78" s="85">
        <v>20558</v>
      </c>
      <c r="C78" s="85">
        <v>17669883.264927793</v>
      </c>
      <c r="D78" s="85">
        <v>11554</v>
      </c>
      <c r="E78" s="20"/>
      <c r="F78" s="50" t="s">
        <v>61</v>
      </c>
      <c r="G78" s="51">
        <v>23941</v>
      </c>
      <c r="H78" s="51">
        <v>17364187.92527074</v>
      </c>
      <c r="I78" s="55">
        <v>13543</v>
      </c>
      <c r="K78" s="98" t="s">
        <v>61</v>
      </c>
      <c r="L78" s="99">
        <v>-0.14130570987009727</v>
      </c>
      <c r="M78" s="99">
        <v>1.7604931539134228E-2</v>
      </c>
      <c r="N78" s="99">
        <v>-0.14686553939304436</v>
      </c>
      <c r="O78" s="6"/>
      <c r="P78" s="6"/>
      <c r="Q78" s="6"/>
      <c r="R78" s="6"/>
    </row>
    <row r="79" spans="1:18" ht="13.5" thickBot="1" x14ac:dyDescent="0.25">
      <c r="A79" s="92" t="s">
        <v>62</v>
      </c>
      <c r="B79" s="34">
        <v>20558</v>
      </c>
      <c r="C79" s="34">
        <v>17669883.264927793</v>
      </c>
      <c r="D79" s="35">
        <v>11554</v>
      </c>
      <c r="E79" s="20"/>
      <c r="F79" s="72" t="s">
        <v>62</v>
      </c>
      <c r="G79" s="61">
        <v>23941</v>
      </c>
      <c r="H79" s="61">
        <v>17364187.92527074</v>
      </c>
      <c r="I79" s="62">
        <v>13543</v>
      </c>
      <c r="K79" s="14" t="s">
        <v>62</v>
      </c>
      <c r="L79" s="104">
        <v>-0.14130570987009727</v>
      </c>
      <c r="M79" s="104">
        <v>1.7604931539134228E-2</v>
      </c>
      <c r="N79" s="105">
        <v>-0.14686553939304436</v>
      </c>
    </row>
    <row r="80" spans="1:18" ht="13.5" thickBot="1" x14ac:dyDescent="0.25">
      <c r="B80" s="37"/>
      <c r="C80" s="37"/>
      <c r="D80" s="37"/>
      <c r="E80" s="20"/>
      <c r="F80" s="63"/>
      <c r="G80" s="70"/>
      <c r="H80" s="70"/>
      <c r="I80" s="70"/>
      <c r="L80" s="100"/>
      <c r="M80" s="100"/>
      <c r="N80" s="100"/>
    </row>
    <row r="81" spans="1:18" ht="13.5" thickBot="1" x14ac:dyDescent="0.25">
      <c r="A81" s="84" t="s">
        <v>63</v>
      </c>
      <c r="B81" s="85">
        <v>6602</v>
      </c>
      <c r="C81" s="85">
        <v>7715716.8882511565</v>
      </c>
      <c r="D81" s="85">
        <v>4736</v>
      </c>
      <c r="E81" s="20"/>
      <c r="F81" s="50" t="s">
        <v>63</v>
      </c>
      <c r="G81" s="51">
        <v>7822</v>
      </c>
      <c r="H81" s="51">
        <v>10243128.324839165</v>
      </c>
      <c r="I81" s="55">
        <v>5167</v>
      </c>
      <c r="K81" s="98" t="s">
        <v>63</v>
      </c>
      <c r="L81" s="99">
        <v>-0.15597034006647914</v>
      </c>
      <c r="M81" s="99">
        <v>-0.24674214326292676</v>
      </c>
      <c r="N81" s="99">
        <v>-8.3413973292045696E-2</v>
      </c>
      <c r="O81" s="6"/>
      <c r="P81" s="6"/>
      <c r="Q81" s="6"/>
      <c r="R81" s="6"/>
    </row>
    <row r="82" spans="1:18" ht="13.5" thickBot="1" x14ac:dyDescent="0.25">
      <c r="A82" s="92" t="s">
        <v>64</v>
      </c>
      <c r="B82" s="34">
        <v>6602</v>
      </c>
      <c r="C82" s="34">
        <v>7715716.8882511565</v>
      </c>
      <c r="D82" s="35">
        <v>4736</v>
      </c>
      <c r="E82" s="20"/>
      <c r="F82" s="72" t="s">
        <v>64</v>
      </c>
      <c r="G82" s="61">
        <v>7822</v>
      </c>
      <c r="H82" s="61">
        <v>10243128.324839165</v>
      </c>
      <c r="I82" s="62">
        <v>5167</v>
      </c>
      <c r="K82" s="14" t="s">
        <v>64</v>
      </c>
      <c r="L82" s="104">
        <v>-0.15597034006647914</v>
      </c>
      <c r="M82" s="104">
        <v>-0.24674214326292676</v>
      </c>
      <c r="N82" s="105">
        <v>-8.3413973292045696E-2</v>
      </c>
    </row>
    <row r="83" spans="1:18" ht="13.5" thickBot="1" x14ac:dyDescent="0.25">
      <c r="B83" s="37"/>
      <c r="C83" s="37"/>
      <c r="D83" s="37"/>
      <c r="E83" s="20"/>
      <c r="F83" s="63"/>
      <c r="G83" s="70"/>
      <c r="H83" s="70"/>
      <c r="I83" s="70"/>
      <c r="L83" s="100"/>
      <c r="M83" s="100"/>
      <c r="N83" s="100"/>
    </row>
    <row r="84" spans="1:18" ht="13.5" thickBot="1" x14ac:dyDescent="0.25">
      <c r="A84" s="84" t="s">
        <v>65</v>
      </c>
      <c r="B84" s="85">
        <v>10008</v>
      </c>
      <c r="C84" s="85">
        <v>12248511.12299804</v>
      </c>
      <c r="D84" s="85">
        <v>7317</v>
      </c>
      <c r="E84" s="20"/>
      <c r="F84" s="50" t="s">
        <v>65</v>
      </c>
      <c r="G84" s="51">
        <v>13269</v>
      </c>
      <c r="H84" s="51">
        <v>13362041.19611796</v>
      </c>
      <c r="I84" s="55">
        <v>9927</v>
      </c>
      <c r="K84" s="98" t="s">
        <v>65</v>
      </c>
      <c r="L84" s="99">
        <v>-0.2457607958399276</v>
      </c>
      <c r="M84" s="99">
        <v>-8.3335327048941532E-2</v>
      </c>
      <c r="N84" s="99">
        <v>-0.26291931097008159</v>
      </c>
      <c r="O84" s="6"/>
      <c r="P84" s="6"/>
      <c r="Q84" s="6"/>
      <c r="R84" s="6"/>
    </row>
    <row r="85" spans="1:18" ht="13.5" thickBot="1" x14ac:dyDescent="0.25">
      <c r="A85" s="38" t="s">
        <v>66</v>
      </c>
      <c r="B85" s="30">
        <v>3000</v>
      </c>
      <c r="C85" s="30">
        <v>2979347.8889610921</v>
      </c>
      <c r="D85" s="31">
        <v>2278</v>
      </c>
      <c r="E85" s="20"/>
      <c r="F85" s="73" t="s">
        <v>66</v>
      </c>
      <c r="G85" s="57">
        <v>3086</v>
      </c>
      <c r="H85" s="57">
        <v>3788031.0311926478</v>
      </c>
      <c r="I85" s="58">
        <v>2044</v>
      </c>
      <c r="K85" s="10" t="s">
        <v>66</v>
      </c>
      <c r="L85" s="102">
        <v>-2.7867790019442618E-2</v>
      </c>
      <c r="M85" s="102">
        <v>-0.21348376915934208</v>
      </c>
      <c r="N85" s="103">
        <v>0.11448140900195702</v>
      </c>
    </row>
    <row r="86" spans="1:18" ht="13.5" thickBot="1" x14ac:dyDescent="0.25">
      <c r="A86" s="39" t="s">
        <v>67</v>
      </c>
      <c r="B86" s="30">
        <v>1750</v>
      </c>
      <c r="C86" s="30">
        <v>2230580.1452203887</v>
      </c>
      <c r="D86" s="31">
        <v>1280</v>
      </c>
      <c r="E86" s="20"/>
      <c r="F86" s="68" t="s">
        <v>67</v>
      </c>
      <c r="G86" s="79">
        <v>1967</v>
      </c>
      <c r="H86" s="79">
        <v>2049879.9639252522</v>
      </c>
      <c r="I86" s="80">
        <v>1431</v>
      </c>
      <c r="K86" s="11" t="s">
        <v>67</v>
      </c>
      <c r="L86" s="102">
        <v>-0.11032028469750887</v>
      </c>
      <c r="M86" s="102">
        <v>8.8151591544472385E-2</v>
      </c>
      <c r="N86" s="103">
        <v>-0.10552061495457721</v>
      </c>
    </row>
    <row r="87" spans="1:18" ht="13.5" thickBot="1" x14ac:dyDescent="0.25">
      <c r="A87" s="40" t="s">
        <v>68</v>
      </c>
      <c r="B87" s="34">
        <v>5258</v>
      </c>
      <c r="C87" s="34">
        <v>7038583.088816558</v>
      </c>
      <c r="D87" s="35">
        <v>3759</v>
      </c>
      <c r="E87" s="20"/>
      <c r="F87" s="69" t="s">
        <v>68</v>
      </c>
      <c r="G87" s="74">
        <v>8216</v>
      </c>
      <c r="H87" s="74">
        <v>7524130.20100006</v>
      </c>
      <c r="I87" s="75">
        <v>6452</v>
      </c>
      <c r="K87" s="12" t="s">
        <v>68</v>
      </c>
      <c r="L87" s="104">
        <v>-0.36002921129503407</v>
      </c>
      <c r="M87" s="104">
        <v>-6.4531992298454077E-2</v>
      </c>
      <c r="N87" s="105">
        <v>-0.41738995660260381</v>
      </c>
    </row>
    <row r="88" spans="1:18" ht="13.5" thickBot="1" x14ac:dyDescent="0.25">
      <c r="B88" s="37"/>
      <c r="C88" s="37"/>
      <c r="D88" s="37"/>
      <c r="E88" s="20"/>
      <c r="F88" s="63"/>
      <c r="G88" s="70"/>
      <c r="H88" s="70"/>
      <c r="I88" s="70"/>
      <c r="L88" s="100"/>
      <c r="M88" s="100"/>
      <c r="N88" s="100"/>
    </row>
    <row r="89" spans="1:18" ht="13.5" thickBot="1" x14ac:dyDescent="0.25">
      <c r="A89" s="90" t="s">
        <v>69</v>
      </c>
      <c r="B89" s="85">
        <v>1942</v>
      </c>
      <c r="C89" s="85">
        <v>2022882.9317431829</v>
      </c>
      <c r="D89" s="85">
        <v>1460</v>
      </c>
      <c r="E89" s="20"/>
      <c r="F89" s="54" t="s">
        <v>69</v>
      </c>
      <c r="G89" s="51">
        <v>2410</v>
      </c>
      <c r="H89" s="51">
        <v>2589288.8563224999</v>
      </c>
      <c r="I89" s="55">
        <v>1724</v>
      </c>
      <c r="K89" s="101" t="s">
        <v>69</v>
      </c>
      <c r="L89" s="99">
        <v>-0.19419087136929458</v>
      </c>
      <c r="M89" s="99">
        <v>-0.21874960887282724</v>
      </c>
      <c r="N89" s="99">
        <v>-0.15313225058004643</v>
      </c>
      <c r="O89" s="6"/>
      <c r="P89" s="6"/>
      <c r="Q89" s="6"/>
      <c r="R89" s="6"/>
    </row>
    <row r="90" spans="1:18" ht="13.5" thickBot="1" x14ac:dyDescent="0.25">
      <c r="A90" s="91" t="s">
        <v>70</v>
      </c>
      <c r="B90" s="34">
        <v>1942</v>
      </c>
      <c r="C90" s="34">
        <v>2022882.9317431829</v>
      </c>
      <c r="D90" s="35">
        <v>1460</v>
      </c>
      <c r="E90" s="20"/>
      <c r="F90" s="71" t="s">
        <v>70</v>
      </c>
      <c r="G90" s="61">
        <v>2410</v>
      </c>
      <c r="H90" s="61">
        <v>2589288.8563224999</v>
      </c>
      <c r="I90" s="62">
        <v>1724</v>
      </c>
      <c r="K90" s="13" t="s">
        <v>70</v>
      </c>
      <c r="L90" s="104">
        <v>-0.19419087136929458</v>
      </c>
      <c r="M90" s="104">
        <v>-0.21874960887282724</v>
      </c>
      <c r="N90" s="105">
        <v>-0.15313225058004643</v>
      </c>
    </row>
    <row r="91" spans="1:18" ht="13.5" thickBot="1" x14ac:dyDescent="0.25">
      <c r="B91" s="37"/>
      <c r="C91" s="37"/>
      <c r="D91" s="37"/>
      <c r="E91" s="20"/>
      <c r="F91" s="63"/>
      <c r="G91" s="70"/>
      <c r="H91" s="70"/>
      <c r="I91" s="70"/>
      <c r="L91" s="100"/>
      <c r="M91" s="100"/>
      <c r="N91" s="100"/>
    </row>
    <row r="92" spans="1:18" ht="13.5" thickBot="1" x14ac:dyDescent="0.25">
      <c r="A92" s="92" t="s">
        <v>71</v>
      </c>
      <c r="B92" s="125"/>
      <c r="C92" s="125"/>
      <c r="D92" s="126"/>
      <c r="E92" s="20"/>
      <c r="F92" s="72" t="s">
        <v>71</v>
      </c>
      <c r="G92" s="125"/>
      <c r="H92" s="125"/>
      <c r="I92" s="126"/>
      <c r="K92" s="14" t="s">
        <v>71</v>
      </c>
      <c r="L92" s="125"/>
      <c r="M92" s="125"/>
      <c r="N92" s="126"/>
    </row>
  </sheetData>
  <mergeCells count="1">
    <mergeCell ref="K1:L1"/>
  </mergeCells>
  <pageMargins left="0.7" right="0.7" top="0.75" bottom="0.75" header="0.3" footer="0.3"/>
  <pageSetup paperSize="9" scale="4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theme="3"/>
  </sheetPr>
  <dimension ref="A1:S92"/>
  <sheetViews>
    <sheetView zoomScale="70" zoomScaleNormal="70" workbookViewId="0">
      <selection activeCell="A2" sqref="A2"/>
    </sheetView>
  </sheetViews>
  <sheetFormatPr baseColWidth="10" defaultColWidth="9.140625" defaultRowHeight="12.75" x14ac:dyDescent="0.2"/>
  <cols>
    <col min="1" max="1" width="26.28515625" style="24" bestFit="1" customWidth="1"/>
    <col min="2" max="2" width="12.42578125" style="24" bestFit="1" customWidth="1"/>
    <col min="3" max="3" width="13.28515625" style="24" bestFit="1" customWidth="1"/>
    <col min="4" max="4" width="9.140625" style="24"/>
    <col min="5" max="5" width="9.140625" style="2"/>
    <col min="6" max="6" width="26.28515625" style="43" bestFit="1" customWidth="1"/>
    <col min="7" max="7" width="12.42578125" style="43" bestFit="1" customWidth="1"/>
    <col min="8" max="8" width="13.140625" style="43" bestFit="1" customWidth="1"/>
    <col min="9" max="9" width="11.5703125" style="43" customWidth="1"/>
    <col min="10" max="10" width="9.140625" style="2"/>
    <col min="11" max="11" width="26.28515625" style="2" bestFit="1" customWidth="1"/>
    <col min="12" max="12" width="12.140625" style="2" bestFit="1" customWidth="1"/>
    <col min="13" max="13" width="16.42578125" style="2" customWidth="1"/>
    <col min="14" max="14" width="14.140625" style="2" customWidth="1"/>
    <col min="15" max="247" width="9.140625" style="2"/>
    <col min="248" max="248" width="22.7109375" style="2" bestFit="1" customWidth="1"/>
    <col min="249" max="249" width="12.140625" style="2" customWidth="1"/>
    <col min="250" max="250" width="16.7109375" style="2" customWidth="1"/>
    <col min="251" max="251" width="13.28515625" style="2" bestFit="1" customWidth="1"/>
    <col min="252" max="503" width="9.140625" style="2"/>
    <col min="504" max="504" width="22.7109375" style="2" bestFit="1" customWidth="1"/>
    <col min="505" max="505" width="12.140625" style="2" customWidth="1"/>
    <col min="506" max="506" width="16.7109375" style="2" customWidth="1"/>
    <col min="507" max="507" width="13.28515625" style="2" bestFit="1" customWidth="1"/>
    <col min="508" max="759" width="9.140625" style="2"/>
    <col min="760" max="760" width="22.7109375" style="2" bestFit="1" customWidth="1"/>
    <col min="761" max="761" width="12.140625" style="2" customWidth="1"/>
    <col min="762" max="762" width="16.7109375" style="2" customWidth="1"/>
    <col min="763" max="763" width="13.28515625" style="2" bestFit="1" customWidth="1"/>
    <col min="764" max="1015" width="9.140625" style="2"/>
    <col min="1016" max="1016" width="22.7109375" style="2" bestFit="1" customWidth="1"/>
    <col min="1017" max="1017" width="12.140625" style="2" customWidth="1"/>
    <col min="1018" max="1018" width="16.7109375" style="2" customWidth="1"/>
    <col min="1019" max="1019" width="13.28515625" style="2" bestFit="1" customWidth="1"/>
    <col min="1020" max="1271" width="9.140625" style="2"/>
    <col min="1272" max="1272" width="22.7109375" style="2" bestFit="1" customWidth="1"/>
    <col min="1273" max="1273" width="12.140625" style="2" customWidth="1"/>
    <col min="1274" max="1274" width="16.7109375" style="2" customWidth="1"/>
    <col min="1275" max="1275" width="13.28515625" style="2" bestFit="1" customWidth="1"/>
    <col min="1276" max="1527" width="9.140625" style="2"/>
    <col min="1528" max="1528" width="22.7109375" style="2" bestFit="1" customWidth="1"/>
    <col min="1529" max="1529" width="12.140625" style="2" customWidth="1"/>
    <col min="1530" max="1530" width="16.7109375" style="2" customWidth="1"/>
    <col min="1531" max="1531" width="13.28515625" style="2" bestFit="1" customWidth="1"/>
    <col min="1532" max="1783" width="9.140625" style="2"/>
    <col min="1784" max="1784" width="22.7109375" style="2" bestFit="1" customWidth="1"/>
    <col min="1785" max="1785" width="12.140625" style="2" customWidth="1"/>
    <col min="1786" max="1786" width="16.7109375" style="2" customWidth="1"/>
    <col min="1787" max="1787" width="13.28515625" style="2" bestFit="1" customWidth="1"/>
    <col min="1788" max="2039" width="9.140625" style="2"/>
    <col min="2040" max="2040" width="22.7109375" style="2" bestFit="1" customWidth="1"/>
    <col min="2041" max="2041" width="12.140625" style="2" customWidth="1"/>
    <col min="2042" max="2042" width="16.7109375" style="2" customWidth="1"/>
    <col min="2043" max="2043" width="13.28515625" style="2" bestFit="1" customWidth="1"/>
    <col min="2044" max="2295" width="9.140625" style="2"/>
    <col min="2296" max="2296" width="22.7109375" style="2" bestFit="1" customWidth="1"/>
    <col min="2297" max="2297" width="12.140625" style="2" customWidth="1"/>
    <col min="2298" max="2298" width="16.7109375" style="2" customWidth="1"/>
    <col min="2299" max="2299" width="13.28515625" style="2" bestFit="1" customWidth="1"/>
    <col min="2300" max="2551" width="9.140625" style="2"/>
    <col min="2552" max="2552" width="22.7109375" style="2" bestFit="1" customWidth="1"/>
    <col min="2553" max="2553" width="12.140625" style="2" customWidth="1"/>
    <col min="2554" max="2554" width="16.7109375" style="2" customWidth="1"/>
    <col min="2555" max="2555" width="13.28515625" style="2" bestFit="1" customWidth="1"/>
    <col min="2556" max="2807" width="9.140625" style="2"/>
    <col min="2808" max="2808" width="22.7109375" style="2" bestFit="1" customWidth="1"/>
    <col min="2809" max="2809" width="12.140625" style="2" customWidth="1"/>
    <col min="2810" max="2810" width="16.7109375" style="2" customWidth="1"/>
    <col min="2811" max="2811" width="13.28515625" style="2" bestFit="1" customWidth="1"/>
    <col min="2812" max="3063" width="9.140625" style="2"/>
    <col min="3064" max="3064" width="22.7109375" style="2" bestFit="1" customWidth="1"/>
    <col min="3065" max="3065" width="12.140625" style="2" customWidth="1"/>
    <col min="3066" max="3066" width="16.7109375" style="2" customWidth="1"/>
    <col min="3067" max="3067" width="13.28515625" style="2" bestFit="1" customWidth="1"/>
    <col min="3068" max="3319" width="9.140625" style="2"/>
    <col min="3320" max="3320" width="22.7109375" style="2" bestFit="1" customWidth="1"/>
    <col min="3321" max="3321" width="12.140625" style="2" customWidth="1"/>
    <col min="3322" max="3322" width="16.7109375" style="2" customWidth="1"/>
    <col min="3323" max="3323" width="13.28515625" style="2" bestFit="1" customWidth="1"/>
    <col min="3324" max="3575" width="9.140625" style="2"/>
    <col min="3576" max="3576" width="22.7109375" style="2" bestFit="1" customWidth="1"/>
    <col min="3577" max="3577" width="12.140625" style="2" customWidth="1"/>
    <col min="3578" max="3578" width="16.7109375" style="2" customWidth="1"/>
    <col min="3579" max="3579" width="13.28515625" style="2" bestFit="1" customWidth="1"/>
    <col min="3580" max="3831" width="9.140625" style="2"/>
    <col min="3832" max="3832" width="22.7109375" style="2" bestFit="1" customWidth="1"/>
    <col min="3833" max="3833" width="12.140625" style="2" customWidth="1"/>
    <col min="3834" max="3834" width="16.7109375" style="2" customWidth="1"/>
    <col min="3835" max="3835" width="13.28515625" style="2" bestFit="1" customWidth="1"/>
    <col min="3836" max="4087" width="9.140625" style="2"/>
    <col min="4088" max="4088" width="22.7109375" style="2" bestFit="1" customWidth="1"/>
    <col min="4089" max="4089" width="12.140625" style="2" customWidth="1"/>
    <col min="4090" max="4090" width="16.7109375" style="2" customWidth="1"/>
    <col min="4091" max="4091" width="13.28515625" style="2" bestFit="1" customWidth="1"/>
    <col min="4092" max="4343" width="9.140625" style="2"/>
    <col min="4344" max="4344" width="22.7109375" style="2" bestFit="1" customWidth="1"/>
    <col min="4345" max="4345" width="12.140625" style="2" customWidth="1"/>
    <col min="4346" max="4346" width="16.7109375" style="2" customWidth="1"/>
    <col min="4347" max="4347" width="13.28515625" style="2" bestFit="1" customWidth="1"/>
    <col min="4348" max="4599" width="9.140625" style="2"/>
    <col min="4600" max="4600" width="22.7109375" style="2" bestFit="1" customWidth="1"/>
    <col min="4601" max="4601" width="12.140625" style="2" customWidth="1"/>
    <col min="4602" max="4602" width="16.7109375" style="2" customWidth="1"/>
    <col min="4603" max="4603" width="13.28515625" style="2" bestFit="1" customWidth="1"/>
    <col min="4604" max="4855" width="9.140625" style="2"/>
    <col min="4856" max="4856" width="22.7109375" style="2" bestFit="1" customWidth="1"/>
    <col min="4857" max="4857" width="12.140625" style="2" customWidth="1"/>
    <col min="4858" max="4858" width="16.7109375" style="2" customWidth="1"/>
    <col min="4859" max="4859" width="13.28515625" style="2" bestFit="1" customWidth="1"/>
    <col min="4860" max="5111" width="9.140625" style="2"/>
    <col min="5112" max="5112" width="22.7109375" style="2" bestFit="1" customWidth="1"/>
    <col min="5113" max="5113" width="12.140625" style="2" customWidth="1"/>
    <col min="5114" max="5114" width="16.7109375" style="2" customWidth="1"/>
    <col min="5115" max="5115" width="13.28515625" style="2" bestFit="1" customWidth="1"/>
    <col min="5116" max="5367" width="9.140625" style="2"/>
    <col min="5368" max="5368" width="22.7109375" style="2" bestFit="1" customWidth="1"/>
    <col min="5369" max="5369" width="12.140625" style="2" customWidth="1"/>
    <col min="5370" max="5370" width="16.7109375" style="2" customWidth="1"/>
    <col min="5371" max="5371" width="13.28515625" style="2" bestFit="1" customWidth="1"/>
    <col min="5372" max="5623" width="9.140625" style="2"/>
    <col min="5624" max="5624" width="22.7109375" style="2" bestFit="1" customWidth="1"/>
    <col min="5625" max="5625" width="12.140625" style="2" customWidth="1"/>
    <col min="5626" max="5626" width="16.7109375" style="2" customWidth="1"/>
    <col min="5627" max="5627" width="13.28515625" style="2" bestFit="1" customWidth="1"/>
    <col min="5628" max="5879" width="9.140625" style="2"/>
    <col min="5880" max="5880" width="22.7109375" style="2" bestFit="1" customWidth="1"/>
    <col min="5881" max="5881" width="12.140625" style="2" customWidth="1"/>
    <col min="5882" max="5882" width="16.7109375" style="2" customWidth="1"/>
    <col min="5883" max="5883" width="13.28515625" style="2" bestFit="1" customWidth="1"/>
    <col min="5884" max="6135" width="9.140625" style="2"/>
    <col min="6136" max="6136" width="22.7109375" style="2" bestFit="1" customWidth="1"/>
    <col min="6137" max="6137" width="12.140625" style="2" customWidth="1"/>
    <col min="6138" max="6138" width="16.7109375" style="2" customWidth="1"/>
    <col min="6139" max="6139" width="13.28515625" style="2" bestFit="1" customWidth="1"/>
    <col min="6140" max="6391" width="9.140625" style="2"/>
    <col min="6392" max="6392" width="22.7109375" style="2" bestFit="1" customWidth="1"/>
    <col min="6393" max="6393" width="12.140625" style="2" customWidth="1"/>
    <col min="6394" max="6394" width="16.7109375" style="2" customWidth="1"/>
    <col min="6395" max="6395" width="13.28515625" style="2" bestFit="1" customWidth="1"/>
    <col min="6396" max="6647" width="9.140625" style="2"/>
    <col min="6648" max="6648" width="22.7109375" style="2" bestFit="1" customWidth="1"/>
    <col min="6649" max="6649" width="12.140625" style="2" customWidth="1"/>
    <col min="6650" max="6650" width="16.7109375" style="2" customWidth="1"/>
    <col min="6651" max="6651" width="13.28515625" style="2" bestFit="1" customWidth="1"/>
    <col min="6652" max="6903" width="9.140625" style="2"/>
    <col min="6904" max="6904" width="22.7109375" style="2" bestFit="1" customWidth="1"/>
    <col min="6905" max="6905" width="12.140625" style="2" customWidth="1"/>
    <col min="6906" max="6906" width="16.7109375" style="2" customWidth="1"/>
    <col min="6907" max="6907" width="13.28515625" style="2" bestFit="1" customWidth="1"/>
    <col min="6908" max="7159" width="9.140625" style="2"/>
    <col min="7160" max="7160" width="22.7109375" style="2" bestFit="1" customWidth="1"/>
    <col min="7161" max="7161" width="12.140625" style="2" customWidth="1"/>
    <col min="7162" max="7162" width="16.7109375" style="2" customWidth="1"/>
    <col min="7163" max="7163" width="13.28515625" style="2" bestFit="1" customWidth="1"/>
    <col min="7164" max="7415" width="9.140625" style="2"/>
    <col min="7416" max="7416" width="22.7109375" style="2" bestFit="1" customWidth="1"/>
    <col min="7417" max="7417" width="12.140625" style="2" customWidth="1"/>
    <col min="7418" max="7418" width="16.7109375" style="2" customWidth="1"/>
    <col min="7419" max="7419" width="13.28515625" style="2" bestFit="1" customWidth="1"/>
    <col min="7420" max="7671" width="9.140625" style="2"/>
    <col min="7672" max="7672" width="22.7109375" style="2" bestFit="1" customWidth="1"/>
    <col min="7673" max="7673" width="12.140625" style="2" customWidth="1"/>
    <col min="7674" max="7674" width="16.7109375" style="2" customWidth="1"/>
    <col min="7675" max="7675" width="13.28515625" style="2" bestFit="1" customWidth="1"/>
    <col min="7676" max="7927" width="9.140625" style="2"/>
    <col min="7928" max="7928" width="22.7109375" style="2" bestFit="1" customWidth="1"/>
    <col min="7929" max="7929" width="12.140625" style="2" customWidth="1"/>
    <col min="7930" max="7930" width="16.7109375" style="2" customWidth="1"/>
    <col min="7931" max="7931" width="13.28515625" style="2" bestFit="1" customWidth="1"/>
    <col min="7932" max="8183" width="9.140625" style="2"/>
    <col min="8184" max="8184" width="22.7109375" style="2" bestFit="1" customWidth="1"/>
    <col min="8185" max="8185" width="12.140625" style="2" customWidth="1"/>
    <col min="8186" max="8186" width="16.7109375" style="2" customWidth="1"/>
    <col min="8187" max="8187" width="13.28515625" style="2" bestFit="1" customWidth="1"/>
    <col min="8188" max="8439" width="9.140625" style="2"/>
    <col min="8440" max="8440" width="22.7109375" style="2" bestFit="1" customWidth="1"/>
    <col min="8441" max="8441" width="12.140625" style="2" customWidth="1"/>
    <col min="8442" max="8442" width="16.7109375" style="2" customWidth="1"/>
    <col min="8443" max="8443" width="13.28515625" style="2" bestFit="1" customWidth="1"/>
    <col min="8444" max="8695" width="9.140625" style="2"/>
    <col min="8696" max="8696" width="22.7109375" style="2" bestFit="1" customWidth="1"/>
    <col min="8697" max="8697" width="12.140625" style="2" customWidth="1"/>
    <col min="8698" max="8698" width="16.7109375" style="2" customWidth="1"/>
    <col min="8699" max="8699" width="13.28515625" style="2" bestFit="1" customWidth="1"/>
    <col min="8700" max="8951" width="9.140625" style="2"/>
    <col min="8952" max="8952" width="22.7109375" style="2" bestFit="1" customWidth="1"/>
    <col min="8953" max="8953" width="12.140625" style="2" customWidth="1"/>
    <col min="8954" max="8954" width="16.7109375" style="2" customWidth="1"/>
    <col min="8955" max="8955" width="13.28515625" style="2" bestFit="1" customWidth="1"/>
    <col min="8956" max="9207" width="9.140625" style="2"/>
    <col min="9208" max="9208" width="22.7109375" style="2" bestFit="1" customWidth="1"/>
    <col min="9209" max="9209" width="12.140625" style="2" customWidth="1"/>
    <col min="9210" max="9210" width="16.7109375" style="2" customWidth="1"/>
    <col min="9211" max="9211" width="13.28515625" style="2" bestFit="1" customWidth="1"/>
    <col min="9212" max="9463" width="9.140625" style="2"/>
    <col min="9464" max="9464" width="22.7109375" style="2" bestFit="1" customWidth="1"/>
    <col min="9465" max="9465" width="12.140625" style="2" customWidth="1"/>
    <col min="9466" max="9466" width="16.7109375" style="2" customWidth="1"/>
    <col min="9467" max="9467" width="13.28515625" style="2" bestFit="1" customWidth="1"/>
    <col min="9468" max="9719" width="9.140625" style="2"/>
    <col min="9720" max="9720" width="22.7109375" style="2" bestFit="1" customWidth="1"/>
    <col min="9721" max="9721" width="12.140625" style="2" customWidth="1"/>
    <col min="9722" max="9722" width="16.7109375" style="2" customWidth="1"/>
    <col min="9723" max="9723" width="13.28515625" style="2" bestFit="1" customWidth="1"/>
    <col min="9724" max="9975" width="9.140625" style="2"/>
    <col min="9976" max="9976" width="22.7109375" style="2" bestFit="1" customWidth="1"/>
    <col min="9977" max="9977" width="12.140625" style="2" customWidth="1"/>
    <col min="9978" max="9978" width="16.7109375" style="2" customWidth="1"/>
    <col min="9979" max="9979" width="13.28515625" style="2" bestFit="1" customWidth="1"/>
    <col min="9980" max="10231" width="9.140625" style="2"/>
    <col min="10232" max="10232" width="22.7109375" style="2" bestFit="1" customWidth="1"/>
    <col min="10233" max="10233" width="12.140625" style="2" customWidth="1"/>
    <col min="10234" max="10234" width="16.7109375" style="2" customWidth="1"/>
    <col min="10235" max="10235" width="13.28515625" style="2" bestFit="1" customWidth="1"/>
    <col min="10236" max="10487" width="9.140625" style="2"/>
    <col min="10488" max="10488" width="22.7109375" style="2" bestFit="1" customWidth="1"/>
    <col min="10489" max="10489" width="12.140625" style="2" customWidth="1"/>
    <col min="10490" max="10490" width="16.7109375" style="2" customWidth="1"/>
    <col min="10491" max="10491" width="13.28515625" style="2" bestFit="1" customWidth="1"/>
    <col min="10492" max="10743" width="9.140625" style="2"/>
    <col min="10744" max="10744" width="22.7109375" style="2" bestFit="1" customWidth="1"/>
    <col min="10745" max="10745" width="12.140625" style="2" customWidth="1"/>
    <col min="10746" max="10746" width="16.7109375" style="2" customWidth="1"/>
    <col min="10747" max="10747" width="13.28515625" style="2" bestFit="1" customWidth="1"/>
    <col min="10748" max="10999" width="9.140625" style="2"/>
    <col min="11000" max="11000" width="22.7109375" style="2" bestFit="1" customWidth="1"/>
    <col min="11001" max="11001" width="12.140625" style="2" customWidth="1"/>
    <col min="11002" max="11002" width="16.7109375" style="2" customWidth="1"/>
    <col min="11003" max="11003" width="13.28515625" style="2" bestFit="1" customWidth="1"/>
    <col min="11004" max="11255" width="9.140625" style="2"/>
    <col min="11256" max="11256" width="22.7109375" style="2" bestFit="1" customWidth="1"/>
    <col min="11257" max="11257" width="12.140625" style="2" customWidth="1"/>
    <col min="11258" max="11258" width="16.7109375" style="2" customWidth="1"/>
    <col min="11259" max="11259" width="13.28515625" style="2" bestFit="1" customWidth="1"/>
    <col min="11260" max="11511" width="9.140625" style="2"/>
    <col min="11512" max="11512" width="22.7109375" style="2" bestFit="1" customWidth="1"/>
    <col min="11513" max="11513" width="12.140625" style="2" customWidth="1"/>
    <col min="11514" max="11514" width="16.7109375" style="2" customWidth="1"/>
    <col min="11515" max="11515" width="13.28515625" style="2" bestFit="1" customWidth="1"/>
    <col min="11516" max="11767" width="9.140625" style="2"/>
    <col min="11768" max="11768" width="22.7109375" style="2" bestFit="1" customWidth="1"/>
    <col min="11769" max="11769" width="12.140625" style="2" customWidth="1"/>
    <col min="11770" max="11770" width="16.7109375" style="2" customWidth="1"/>
    <col min="11771" max="11771" width="13.28515625" style="2" bestFit="1" customWidth="1"/>
    <col min="11772" max="12023" width="9.140625" style="2"/>
    <col min="12024" max="12024" width="22.7109375" style="2" bestFit="1" customWidth="1"/>
    <col min="12025" max="12025" width="12.140625" style="2" customWidth="1"/>
    <col min="12026" max="12026" width="16.7109375" style="2" customWidth="1"/>
    <col min="12027" max="12027" width="13.28515625" style="2" bestFit="1" customWidth="1"/>
    <col min="12028" max="12279" width="9.140625" style="2"/>
    <col min="12280" max="12280" width="22.7109375" style="2" bestFit="1" customWidth="1"/>
    <col min="12281" max="12281" width="12.140625" style="2" customWidth="1"/>
    <col min="12282" max="12282" width="16.7109375" style="2" customWidth="1"/>
    <col min="12283" max="12283" width="13.28515625" style="2" bestFit="1" customWidth="1"/>
    <col min="12284" max="12535" width="9.140625" style="2"/>
    <col min="12536" max="12536" width="22.7109375" style="2" bestFit="1" customWidth="1"/>
    <col min="12537" max="12537" width="12.140625" style="2" customWidth="1"/>
    <col min="12538" max="12538" width="16.7109375" style="2" customWidth="1"/>
    <col min="12539" max="12539" width="13.28515625" style="2" bestFit="1" customWidth="1"/>
    <col min="12540" max="12791" width="9.140625" style="2"/>
    <col min="12792" max="12792" width="22.7109375" style="2" bestFit="1" customWidth="1"/>
    <col min="12793" max="12793" width="12.140625" style="2" customWidth="1"/>
    <col min="12794" max="12794" width="16.7109375" style="2" customWidth="1"/>
    <col min="12795" max="12795" width="13.28515625" style="2" bestFit="1" customWidth="1"/>
    <col min="12796" max="13047" width="9.140625" style="2"/>
    <col min="13048" max="13048" width="22.7109375" style="2" bestFit="1" customWidth="1"/>
    <col min="13049" max="13049" width="12.140625" style="2" customWidth="1"/>
    <col min="13050" max="13050" width="16.7109375" style="2" customWidth="1"/>
    <col min="13051" max="13051" width="13.28515625" style="2" bestFit="1" customWidth="1"/>
    <col min="13052" max="13303" width="9.140625" style="2"/>
    <col min="13304" max="13304" width="22.7109375" style="2" bestFit="1" customWidth="1"/>
    <col min="13305" max="13305" width="12.140625" style="2" customWidth="1"/>
    <col min="13306" max="13306" width="16.7109375" style="2" customWidth="1"/>
    <col min="13307" max="13307" width="13.28515625" style="2" bestFit="1" customWidth="1"/>
    <col min="13308" max="13559" width="9.140625" style="2"/>
    <col min="13560" max="13560" width="22.7109375" style="2" bestFit="1" customWidth="1"/>
    <col min="13561" max="13561" width="12.140625" style="2" customWidth="1"/>
    <col min="13562" max="13562" width="16.7109375" style="2" customWidth="1"/>
    <col min="13563" max="13563" width="13.28515625" style="2" bestFit="1" customWidth="1"/>
    <col min="13564" max="13815" width="9.140625" style="2"/>
    <col min="13816" max="13816" width="22.7109375" style="2" bestFit="1" customWidth="1"/>
    <col min="13817" max="13817" width="12.140625" style="2" customWidth="1"/>
    <col min="13818" max="13818" width="16.7109375" style="2" customWidth="1"/>
    <col min="13819" max="13819" width="13.28515625" style="2" bestFit="1" customWidth="1"/>
    <col min="13820" max="14071" width="9.140625" style="2"/>
    <col min="14072" max="14072" width="22.7109375" style="2" bestFit="1" customWidth="1"/>
    <col min="14073" max="14073" width="12.140625" style="2" customWidth="1"/>
    <col min="14074" max="14074" width="16.7109375" style="2" customWidth="1"/>
    <col min="14075" max="14075" width="13.28515625" style="2" bestFit="1" customWidth="1"/>
    <col min="14076" max="14327" width="9.140625" style="2"/>
    <col min="14328" max="14328" width="22.7109375" style="2" bestFit="1" customWidth="1"/>
    <col min="14329" max="14329" width="12.140625" style="2" customWidth="1"/>
    <col min="14330" max="14330" width="16.7109375" style="2" customWidth="1"/>
    <col min="14331" max="14331" width="13.28515625" style="2" bestFit="1" customWidth="1"/>
    <col min="14332" max="14583" width="9.140625" style="2"/>
    <col min="14584" max="14584" width="22.7109375" style="2" bestFit="1" customWidth="1"/>
    <col min="14585" max="14585" width="12.140625" style="2" customWidth="1"/>
    <col min="14586" max="14586" width="16.7109375" style="2" customWidth="1"/>
    <col min="14587" max="14587" width="13.28515625" style="2" bestFit="1" customWidth="1"/>
    <col min="14588" max="14839" width="9.140625" style="2"/>
    <col min="14840" max="14840" width="22.7109375" style="2" bestFit="1" customWidth="1"/>
    <col min="14841" max="14841" width="12.140625" style="2" customWidth="1"/>
    <col min="14842" max="14842" width="16.7109375" style="2" customWidth="1"/>
    <col min="14843" max="14843" width="13.28515625" style="2" bestFit="1" customWidth="1"/>
    <col min="14844" max="15095" width="9.140625" style="2"/>
    <col min="15096" max="15096" width="22.7109375" style="2" bestFit="1" customWidth="1"/>
    <col min="15097" max="15097" width="12.140625" style="2" customWidth="1"/>
    <col min="15098" max="15098" width="16.7109375" style="2" customWidth="1"/>
    <col min="15099" max="15099" width="13.28515625" style="2" bestFit="1" customWidth="1"/>
    <col min="15100" max="15351" width="9.140625" style="2"/>
    <col min="15352" max="15352" width="22.7109375" style="2" bestFit="1" customWidth="1"/>
    <col min="15353" max="15353" width="12.140625" style="2" customWidth="1"/>
    <col min="15354" max="15354" width="16.7109375" style="2" customWidth="1"/>
    <col min="15355" max="15355" width="13.28515625" style="2" bestFit="1" customWidth="1"/>
    <col min="15356" max="15607" width="9.140625" style="2"/>
    <col min="15608" max="15608" width="22.7109375" style="2" bestFit="1" customWidth="1"/>
    <col min="15609" max="15609" width="12.140625" style="2" customWidth="1"/>
    <col min="15610" max="15610" width="16.7109375" style="2" customWidth="1"/>
    <col min="15611" max="15611" width="13.28515625" style="2" bestFit="1" customWidth="1"/>
    <col min="15612" max="15863" width="9.140625" style="2"/>
    <col min="15864" max="15864" width="22.7109375" style="2" bestFit="1" customWidth="1"/>
    <col min="15865" max="15865" width="12.140625" style="2" customWidth="1"/>
    <col min="15866" max="15866" width="16.7109375" style="2" customWidth="1"/>
    <col min="15867" max="15867" width="13.28515625" style="2" bestFit="1" customWidth="1"/>
    <col min="15868" max="16119" width="9.140625" style="2"/>
    <col min="16120" max="16120" width="22.7109375" style="2" bestFit="1" customWidth="1"/>
    <col min="16121" max="16121" width="12.140625" style="2" customWidth="1"/>
    <col min="16122" max="16122" width="16.7109375" style="2" customWidth="1"/>
    <col min="16123" max="16123" width="13.28515625" style="2" bestFit="1" customWidth="1"/>
    <col min="16124" max="16384" width="9.140625" style="2"/>
  </cols>
  <sheetData>
    <row r="1" spans="1:19" x14ac:dyDescent="0.2">
      <c r="A1" s="22" t="s">
        <v>73</v>
      </c>
      <c r="B1" s="23" t="s">
        <v>75</v>
      </c>
      <c r="C1" s="25"/>
      <c r="D1" s="25"/>
      <c r="F1" s="41" t="s">
        <v>73</v>
      </c>
      <c r="G1" s="42" t="s">
        <v>75</v>
      </c>
      <c r="K1" s="169" t="s">
        <v>76</v>
      </c>
      <c r="L1" s="169"/>
      <c r="M1" s="44" t="s">
        <v>74</v>
      </c>
      <c r="N1" s="1"/>
    </row>
    <row r="2" spans="1:19" x14ac:dyDescent="0.2">
      <c r="A2" s="25" t="s">
        <v>79</v>
      </c>
      <c r="B2" s="26">
        <f>'Febrero 2021'!B2</f>
        <v>2021</v>
      </c>
      <c r="C2" s="25"/>
      <c r="D2" s="25"/>
      <c r="F2" s="44" t="str">
        <f>A2</f>
        <v>MES: MARZO</v>
      </c>
      <c r="G2" s="45">
        <f>'Febrero 2021'!G2</f>
        <v>2020</v>
      </c>
      <c r="K2" s="1" t="str">
        <f>A2</f>
        <v>MES: MARZO</v>
      </c>
      <c r="L2" s="3"/>
      <c r="M2" s="1" t="str">
        <f>'Febrero 2021'!M2</f>
        <v>2021/2020</v>
      </c>
      <c r="N2" s="1"/>
    </row>
    <row r="3" spans="1:19" ht="15.75" thickBot="1" x14ac:dyDescent="0.35">
      <c r="A3" s="81"/>
      <c r="K3" s="17"/>
    </row>
    <row r="4" spans="1:19" ht="13.5" thickBot="1" x14ac:dyDescent="0.25">
      <c r="A4" s="27"/>
      <c r="B4" s="95" t="s">
        <v>72</v>
      </c>
      <c r="C4" s="82" t="s">
        <v>0</v>
      </c>
      <c r="D4" s="83" t="s">
        <v>3</v>
      </c>
      <c r="F4" s="46"/>
      <c r="G4" s="96" t="s">
        <v>72</v>
      </c>
      <c r="H4" s="47" t="s">
        <v>0</v>
      </c>
      <c r="I4" s="48" t="s">
        <v>3</v>
      </c>
      <c r="K4" s="4"/>
      <c r="L4" s="97" t="s">
        <v>2</v>
      </c>
      <c r="M4" s="18" t="s">
        <v>0</v>
      </c>
      <c r="N4" s="19" t="s">
        <v>3</v>
      </c>
    </row>
    <row r="5" spans="1:19" ht="13.5" thickBot="1" x14ac:dyDescent="0.25">
      <c r="A5" s="27"/>
      <c r="B5" s="123"/>
      <c r="C5" s="123"/>
      <c r="D5" s="123"/>
      <c r="F5" s="46"/>
      <c r="G5" s="124"/>
      <c r="H5" s="124"/>
      <c r="I5" s="124"/>
      <c r="K5" s="4"/>
      <c r="L5" s="5"/>
      <c r="M5" s="5"/>
      <c r="N5" s="4"/>
    </row>
    <row r="6" spans="1:19" ht="13.5" thickBot="1" x14ac:dyDescent="0.25">
      <c r="A6" s="84" t="s">
        <v>1</v>
      </c>
      <c r="B6" s="85">
        <v>295496</v>
      </c>
      <c r="C6" s="85">
        <v>312036148.71129102</v>
      </c>
      <c r="D6" s="85">
        <v>200992</v>
      </c>
      <c r="E6" s="20"/>
      <c r="F6" s="50" t="s">
        <v>1</v>
      </c>
      <c r="G6" s="51">
        <v>279121</v>
      </c>
      <c r="H6" s="51">
        <v>270789221.48382902</v>
      </c>
      <c r="I6" s="51">
        <v>177909</v>
      </c>
      <c r="K6" s="98" t="s">
        <v>1</v>
      </c>
      <c r="L6" s="99">
        <v>5.8666313176006124E-2</v>
      </c>
      <c r="M6" s="99">
        <v>0.15232115592135997</v>
      </c>
      <c r="N6" s="99">
        <v>0.12974610615539395</v>
      </c>
      <c r="P6" s="6"/>
      <c r="Q6" s="6"/>
      <c r="R6" s="6"/>
      <c r="S6" s="6"/>
    </row>
    <row r="7" spans="1:19" ht="12" customHeight="1" thickBot="1" x14ac:dyDescent="0.25">
      <c r="B7" s="111"/>
      <c r="C7" s="111"/>
      <c r="D7" s="111"/>
      <c r="E7" s="20"/>
      <c r="F7" s="52"/>
      <c r="G7" s="121"/>
      <c r="H7" s="121"/>
      <c r="I7" s="121"/>
      <c r="L7" s="100"/>
      <c r="M7" s="100"/>
      <c r="N7" s="100"/>
    </row>
    <row r="8" spans="1:19" ht="13.5" thickBot="1" x14ac:dyDescent="0.25">
      <c r="A8" s="86" t="s">
        <v>4</v>
      </c>
      <c r="B8" s="87">
        <v>34136</v>
      </c>
      <c r="C8" s="87">
        <v>31509015.942144241</v>
      </c>
      <c r="D8" s="87">
        <v>22553</v>
      </c>
      <c r="E8" s="20"/>
      <c r="F8" s="54" t="s">
        <v>4</v>
      </c>
      <c r="G8" s="51">
        <v>31279</v>
      </c>
      <c r="H8" s="51">
        <v>24432926.419370994</v>
      </c>
      <c r="I8" s="55">
        <v>21738</v>
      </c>
      <c r="K8" s="101" t="s">
        <v>4</v>
      </c>
      <c r="L8" s="99">
        <v>9.133923718788961E-2</v>
      </c>
      <c r="M8" s="99">
        <v>0.28961285280846094</v>
      </c>
      <c r="N8" s="99">
        <v>3.7491949581378137E-2</v>
      </c>
      <c r="P8" s="6"/>
      <c r="Q8" s="6"/>
      <c r="R8" s="6"/>
      <c r="S8" s="6"/>
    </row>
    <row r="9" spans="1:19" ht="13.5" thickBot="1" x14ac:dyDescent="0.25">
      <c r="A9" s="29" t="s">
        <v>5</v>
      </c>
      <c r="B9" s="30">
        <v>2564</v>
      </c>
      <c r="C9" s="30">
        <v>2256982.5611271812</v>
      </c>
      <c r="D9" s="31">
        <v>969</v>
      </c>
      <c r="E9" s="21"/>
      <c r="F9" s="56" t="s">
        <v>5</v>
      </c>
      <c r="G9" s="57">
        <v>2203</v>
      </c>
      <c r="H9" s="57">
        <v>1861508.3376450711</v>
      </c>
      <c r="I9" s="58">
        <v>984</v>
      </c>
      <c r="K9" s="7" t="s">
        <v>5</v>
      </c>
      <c r="L9" s="102">
        <v>0.16386745347253751</v>
      </c>
      <c r="M9" s="102">
        <v>0.21244826868861111</v>
      </c>
      <c r="N9" s="102">
        <v>-1.5243902439024404E-2</v>
      </c>
    </row>
    <row r="10" spans="1:19" ht="13.5" thickBot="1" x14ac:dyDescent="0.25">
      <c r="A10" s="32" t="s">
        <v>6</v>
      </c>
      <c r="B10" s="30">
        <v>7659</v>
      </c>
      <c r="C10" s="30">
        <v>4599090.7878611647</v>
      </c>
      <c r="D10" s="31">
        <v>6526</v>
      </c>
      <c r="E10" s="20"/>
      <c r="F10" s="59" t="s">
        <v>6</v>
      </c>
      <c r="G10" s="79">
        <v>8732</v>
      </c>
      <c r="H10" s="79">
        <v>4410931.9977920391</v>
      </c>
      <c r="I10" s="80">
        <v>7667</v>
      </c>
      <c r="K10" s="8" t="s">
        <v>6</v>
      </c>
      <c r="L10" s="113">
        <v>-0.1228813559322034</v>
      </c>
      <c r="M10" s="113">
        <v>4.2657377208107361E-2</v>
      </c>
      <c r="N10" s="115">
        <v>-0.14881961653841136</v>
      </c>
    </row>
    <row r="11" spans="1:19" ht="13.5" thickBot="1" x14ac:dyDescent="0.25">
      <c r="A11" s="32" t="s">
        <v>7</v>
      </c>
      <c r="B11" s="30">
        <v>1592</v>
      </c>
      <c r="C11" s="30">
        <v>1707932.6204916926</v>
      </c>
      <c r="D11" s="31">
        <v>919</v>
      </c>
      <c r="E11" s="20"/>
      <c r="F11" s="59" t="s">
        <v>7</v>
      </c>
      <c r="G11" s="79">
        <v>1856</v>
      </c>
      <c r="H11" s="79">
        <v>1698373.375454495</v>
      </c>
      <c r="I11" s="80">
        <v>1123</v>
      </c>
      <c r="K11" s="8" t="s">
        <v>7</v>
      </c>
      <c r="L11" s="113">
        <v>-0.14224137931034486</v>
      </c>
      <c r="M11" s="113">
        <v>5.6284708506100234E-3</v>
      </c>
      <c r="N11" s="115">
        <v>-0.18165627782724847</v>
      </c>
    </row>
    <row r="12" spans="1:19" ht="13.5" thickBot="1" x14ac:dyDescent="0.25">
      <c r="A12" s="32" t="s">
        <v>8</v>
      </c>
      <c r="B12" s="30">
        <v>1884</v>
      </c>
      <c r="C12" s="30">
        <v>1668558.3163467243</v>
      </c>
      <c r="D12" s="31">
        <v>1311</v>
      </c>
      <c r="E12" s="20"/>
      <c r="F12" s="59" t="s">
        <v>8</v>
      </c>
      <c r="G12" s="79">
        <v>1797</v>
      </c>
      <c r="H12" s="79">
        <v>1401872.3514000832</v>
      </c>
      <c r="I12" s="80">
        <v>1261</v>
      </c>
      <c r="K12" s="8" t="s">
        <v>8</v>
      </c>
      <c r="L12" s="113">
        <v>4.8414023372287174E-2</v>
      </c>
      <c r="M12" s="113">
        <v>0.19023555509907553</v>
      </c>
      <c r="N12" s="115">
        <v>3.9651070578905712E-2</v>
      </c>
    </row>
    <row r="13" spans="1:19" ht="13.5" thickBot="1" x14ac:dyDescent="0.25">
      <c r="A13" s="32" t="s">
        <v>9</v>
      </c>
      <c r="B13" s="30">
        <v>3310</v>
      </c>
      <c r="C13" s="30">
        <v>1667234.3002899957</v>
      </c>
      <c r="D13" s="31">
        <v>2518</v>
      </c>
      <c r="E13" s="20"/>
      <c r="F13" s="59" t="s">
        <v>9</v>
      </c>
      <c r="G13" s="79">
        <v>2972</v>
      </c>
      <c r="H13" s="79">
        <v>2180860.3762400923</v>
      </c>
      <c r="I13" s="80">
        <v>2155</v>
      </c>
      <c r="K13" s="8" t="s">
        <v>9</v>
      </c>
      <c r="L13" s="113">
        <v>0.11372812920592201</v>
      </c>
      <c r="M13" s="113">
        <v>-0.23551534135147734</v>
      </c>
      <c r="N13" s="115">
        <v>0.16844547563805112</v>
      </c>
    </row>
    <row r="14" spans="1:19" ht="13.5" thickBot="1" x14ac:dyDescent="0.25">
      <c r="A14" s="32" t="s">
        <v>10</v>
      </c>
      <c r="B14" s="30">
        <v>1227</v>
      </c>
      <c r="C14" s="30">
        <v>1572446.1369207294</v>
      </c>
      <c r="D14" s="31">
        <v>612</v>
      </c>
      <c r="E14" s="20"/>
      <c r="F14" s="59" t="s">
        <v>10</v>
      </c>
      <c r="G14" s="79">
        <v>1257</v>
      </c>
      <c r="H14" s="79">
        <v>1340612.3398630139</v>
      </c>
      <c r="I14" s="80">
        <v>779</v>
      </c>
      <c r="K14" s="8" t="s">
        <v>10</v>
      </c>
      <c r="L14" s="113">
        <v>-2.3866348448687402E-2</v>
      </c>
      <c r="M14" s="113">
        <v>0.17293127190027557</v>
      </c>
      <c r="N14" s="115">
        <v>-0.21437740693196405</v>
      </c>
    </row>
    <row r="15" spans="1:19" ht="13.5" thickBot="1" x14ac:dyDescent="0.25">
      <c r="A15" s="32" t="s">
        <v>11</v>
      </c>
      <c r="B15" s="30">
        <v>4023</v>
      </c>
      <c r="C15" s="30">
        <v>3294165.9983802214</v>
      </c>
      <c r="D15" s="31">
        <v>3241</v>
      </c>
      <c r="E15" s="20"/>
      <c r="F15" s="59" t="s">
        <v>11</v>
      </c>
      <c r="G15" s="79">
        <v>4079</v>
      </c>
      <c r="H15" s="79">
        <v>2891783.9352263524</v>
      </c>
      <c r="I15" s="80">
        <v>2672</v>
      </c>
      <c r="K15" s="8" t="s">
        <v>11</v>
      </c>
      <c r="L15" s="113">
        <v>-1.3728855111546978E-2</v>
      </c>
      <c r="M15" s="113">
        <v>0.13914665554789196</v>
      </c>
      <c r="N15" s="115">
        <v>0.21294910179640714</v>
      </c>
    </row>
    <row r="16" spans="1:19" ht="13.5" thickBot="1" x14ac:dyDescent="0.25">
      <c r="A16" s="33" t="s">
        <v>12</v>
      </c>
      <c r="B16" s="34">
        <v>11877</v>
      </c>
      <c r="C16" s="34">
        <v>14742605.220726533</v>
      </c>
      <c r="D16" s="35">
        <v>6457</v>
      </c>
      <c r="E16" s="20"/>
      <c r="F16" s="60" t="s">
        <v>12</v>
      </c>
      <c r="G16" s="109">
        <v>8383</v>
      </c>
      <c r="H16" s="109">
        <v>8646983.705749847</v>
      </c>
      <c r="I16" s="110">
        <v>5097</v>
      </c>
      <c r="K16" s="9" t="s">
        <v>12</v>
      </c>
      <c r="L16" s="116">
        <v>0.41679589645711568</v>
      </c>
      <c r="M16" s="116">
        <v>0.70494194535412125</v>
      </c>
      <c r="N16" s="117">
        <v>0.26682362173827734</v>
      </c>
    </row>
    <row r="17" spans="1:19" ht="13.5" thickBot="1" x14ac:dyDescent="0.25">
      <c r="B17" s="36"/>
      <c r="C17" s="36"/>
      <c r="D17" s="36"/>
      <c r="E17" s="20"/>
      <c r="F17" s="63"/>
      <c r="G17" s="64"/>
      <c r="H17" s="64"/>
      <c r="I17" s="64"/>
      <c r="L17" s="106"/>
      <c r="M17" s="106"/>
      <c r="N17" s="106"/>
    </row>
    <row r="18" spans="1:19" ht="13.5" thickBot="1" x14ac:dyDescent="0.25">
      <c r="A18" s="88" t="s">
        <v>13</v>
      </c>
      <c r="B18" s="89">
        <v>15029</v>
      </c>
      <c r="C18" s="89">
        <v>16419698.828368172</v>
      </c>
      <c r="D18" s="89">
        <v>11084</v>
      </c>
      <c r="E18" s="20"/>
      <c r="F18" s="65" t="s">
        <v>13</v>
      </c>
      <c r="G18" s="66">
        <v>12234</v>
      </c>
      <c r="H18" s="66">
        <v>12768816.998232082</v>
      </c>
      <c r="I18" s="67">
        <v>7977</v>
      </c>
      <c r="K18" s="107" t="s">
        <v>13</v>
      </c>
      <c r="L18" s="108">
        <v>0.22846166421448433</v>
      </c>
      <c r="M18" s="108">
        <v>0.2859216974165717</v>
      </c>
      <c r="N18" s="120">
        <v>0.38949479754293592</v>
      </c>
    </row>
    <row r="19" spans="1:19" ht="13.5" thickBot="1" x14ac:dyDescent="0.25">
      <c r="A19" s="38" t="s">
        <v>14</v>
      </c>
      <c r="B19" s="30">
        <v>920</v>
      </c>
      <c r="C19" s="30">
        <v>1819150.2994715364</v>
      </c>
      <c r="D19" s="31">
        <v>510</v>
      </c>
      <c r="E19" s="20"/>
      <c r="F19" s="68" t="s">
        <v>14</v>
      </c>
      <c r="G19" s="112">
        <v>694</v>
      </c>
      <c r="H19" s="112">
        <v>1309954.6885943268</v>
      </c>
      <c r="I19" s="152">
        <v>284</v>
      </c>
      <c r="K19" s="10" t="s">
        <v>14</v>
      </c>
      <c r="L19" s="113">
        <v>0.32564841498559072</v>
      </c>
      <c r="M19" s="113">
        <v>0.38871238471890357</v>
      </c>
      <c r="N19" s="115">
        <v>0.79577464788732399</v>
      </c>
    </row>
    <row r="20" spans="1:19" ht="13.5" thickBot="1" x14ac:dyDescent="0.25">
      <c r="A20" s="39" t="s">
        <v>15</v>
      </c>
      <c r="B20" s="30">
        <v>691</v>
      </c>
      <c r="C20" s="30">
        <v>659957.48218008224</v>
      </c>
      <c r="D20" s="31">
        <v>554</v>
      </c>
      <c r="E20" s="20"/>
      <c r="F20" s="68" t="s">
        <v>15</v>
      </c>
      <c r="G20" s="112">
        <v>833</v>
      </c>
      <c r="H20" s="112">
        <v>676927.57796467154</v>
      </c>
      <c r="I20" s="152">
        <v>618</v>
      </c>
      <c r="K20" s="11" t="s">
        <v>15</v>
      </c>
      <c r="L20" s="113">
        <v>-0.17046818727490998</v>
      </c>
      <c r="M20" s="113">
        <v>-2.5069292989382319E-2</v>
      </c>
      <c r="N20" s="115">
        <v>-0.1035598705501618</v>
      </c>
    </row>
    <row r="21" spans="1:19" ht="13.5" thickBot="1" x14ac:dyDescent="0.25">
      <c r="A21" s="40" t="s">
        <v>16</v>
      </c>
      <c r="B21" s="34">
        <v>13418</v>
      </c>
      <c r="C21" s="34">
        <v>13940591.046716552</v>
      </c>
      <c r="D21" s="35">
        <v>10020</v>
      </c>
      <c r="E21" s="20"/>
      <c r="F21" s="69" t="s">
        <v>16</v>
      </c>
      <c r="G21" s="155">
        <v>10707</v>
      </c>
      <c r="H21" s="155">
        <v>10781934.731673084</v>
      </c>
      <c r="I21" s="156">
        <v>7075</v>
      </c>
      <c r="K21" s="12" t="s">
        <v>16</v>
      </c>
      <c r="L21" s="118">
        <v>0.25319884187914443</v>
      </c>
      <c r="M21" s="118">
        <v>0.2929582114575946</v>
      </c>
      <c r="N21" s="119">
        <v>0.41625441696113064</v>
      </c>
    </row>
    <row r="22" spans="1:19" ht="13.5" thickBot="1" x14ac:dyDescent="0.25">
      <c r="B22" s="37"/>
      <c r="C22" s="37"/>
      <c r="D22" s="37"/>
      <c r="E22" s="20"/>
      <c r="F22" s="63"/>
      <c r="G22" s="70"/>
      <c r="H22" s="70"/>
      <c r="I22" s="70"/>
      <c r="L22" s="100"/>
      <c r="M22" s="100"/>
      <c r="N22" s="100"/>
    </row>
    <row r="23" spans="1:19" ht="13.5" thickBot="1" x14ac:dyDescent="0.25">
      <c r="A23" s="90" t="s">
        <v>17</v>
      </c>
      <c r="B23" s="85">
        <v>4037</v>
      </c>
      <c r="C23" s="85">
        <v>5843198.7828149172</v>
      </c>
      <c r="D23" s="85">
        <v>2474</v>
      </c>
      <c r="E23" s="20"/>
      <c r="F23" s="54" t="s">
        <v>17</v>
      </c>
      <c r="G23" s="51">
        <v>3736</v>
      </c>
      <c r="H23" s="51">
        <v>5083342.7525417404</v>
      </c>
      <c r="I23" s="55">
        <v>2022</v>
      </c>
      <c r="K23" s="101" t="s">
        <v>17</v>
      </c>
      <c r="L23" s="99">
        <v>8.0567451820128477E-2</v>
      </c>
      <c r="M23" s="99">
        <v>0.14947959782826725</v>
      </c>
      <c r="N23" s="99">
        <v>0.22354104846686451</v>
      </c>
      <c r="P23" s="6"/>
      <c r="Q23" s="6"/>
      <c r="R23" s="6"/>
      <c r="S23" s="6"/>
    </row>
    <row r="24" spans="1:19" ht="13.5" thickBot="1" x14ac:dyDescent="0.25">
      <c r="A24" s="91" t="s">
        <v>18</v>
      </c>
      <c r="B24" s="34">
        <v>4037</v>
      </c>
      <c r="C24" s="34">
        <v>5843198.7828149172</v>
      </c>
      <c r="D24" s="35">
        <v>2474</v>
      </c>
      <c r="E24" s="20"/>
      <c r="F24" s="71" t="s">
        <v>18</v>
      </c>
      <c r="G24" s="61">
        <v>3736</v>
      </c>
      <c r="H24" s="61">
        <v>5083342.7525417404</v>
      </c>
      <c r="I24" s="62">
        <v>2022</v>
      </c>
      <c r="K24" s="13" t="s">
        <v>18</v>
      </c>
      <c r="L24" s="104">
        <v>8.0567451820128477E-2</v>
      </c>
      <c r="M24" s="104">
        <v>0.14947959782826725</v>
      </c>
      <c r="N24" s="105">
        <v>0.22354104846686451</v>
      </c>
    </row>
    <row r="25" spans="1:19" ht="13.5" thickBot="1" x14ac:dyDescent="0.25">
      <c r="B25" s="37"/>
      <c r="C25" s="37"/>
      <c r="D25" s="37"/>
      <c r="E25" s="20"/>
      <c r="F25" s="63"/>
      <c r="G25" s="70"/>
      <c r="H25" s="70"/>
      <c r="I25" s="70"/>
      <c r="L25" s="100"/>
      <c r="M25" s="100"/>
      <c r="N25" s="100"/>
    </row>
    <row r="26" spans="1:19" ht="13.5" thickBot="1" x14ac:dyDescent="0.25">
      <c r="A26" s="84" t="s">
        <v>19</v>
      </c>
      <c r="B26" s="85">
        <v>1016</v>
      </c>
      <c r="C26" s="85">
        <v>647917.40152666613</v>
      </c>
      <c r="D26" s="85">
        <v>734</v>
      </c>
      <c r="E26" s="20"/>
      <c r="F26" s="50" t="s">
        <v>19</v>
      </c>
      <c r="G26" s="51">
        <v>1341</v>
      </c>
      <c r="H26" s="51">
        <v>630651.27018812636</v>
      </c>
      <c r="I26" s="55">
        <v>979</v>
      </c>
      <c r="K26" s="98" t="s">
        <v>19</v>
      </c>
      <c r="L26" s="99">
        <v>-0.24235645041014164</v>
      </c>
      <c r="M26" s="99">
        <v>2.7378255074931079E-2</v>
      </c>
      <c r="N26" s="99">
        <v>-0.25025536261491321</v>
      </c>
      <c r="P26" s="6"/>
      <c r="Q26" s="6"/>
      <c r="R26" s="6"/>
      <c r="S26" s="6"/>
    </row>
    <row r="27" spans="1:19" ht="13.5" thickBot="1" x14ac:dyDescent="0.25">
      <c r="A27" s="92" t="s">
        <v>20</v>
      </c>
      <c r="B27" s="34">
        <v>1016</v>
      </c>
      <c r="C27" s="34">
        <v>647917.40152666613</v>
      </c>
      <c r="D27" s="35">
        <v>734</v>
      </c>
      <c r="E27" s="20"/>
      <c r="F27" s="72" t="s">
        <v>20</v>
      </c>
      <c r="G27" s="61">
        <v>1341</v>
      </c>
      <c r="H27" s="61">
        <v>630651.27018812636</v>
      </c>
      <c r="I27" s="62">
        <v>979</v>
      </c>
      <c r="K27" s="14" t="s">
        <v>20</v>
      </c>
      <c r="L27" s="104">
        <v>-0.24235645041014164</v>
      </c>
      <c r="M27" s="104">
        <v>2.7378255074931079E-2</v>
      </c>
      <c r="N27" s="105">
        <v>-0.25025536261491321</v>
      </c>
    </row>
    <row r="28" spans="1:19" ht="13.5" thickBot="1" x14ac:dyDescent="0.25">
      <c r="B28" s="111"/>
      <c r="C28" s="111"/>
      <c r="D28" s="111"/>
      <c r="E28" s="20"/>
      <c r="F28" s="63"/>
      <c r="G28" s="122"/>
      <c r="H28" s="122"/>
      <c r="I28" s="122"/>
      <c r="L28" s="100"/>
      <c r="M28" s="100"/>
      <c r="N28" s="100"/>
    </row>
    <row r="29" spans="1:19" ht="13.5" thickBot="1" x14ac:dyDescent="0.25">
      <c r="A29" s="84" t="s">
        <v>21</v>
      </c>
      <c r="B29" s="85">
        <v>5096</v>
      </c>
      <c r="C29" s="85">
        <v>3311000.91201811</v>
      </c>
      <c r="D29" s="85">
        <v>3729</v>
      </c>
      <c r="E29" s="20"/>
      <c r="F29" s="50" t="s">
        <v>21</v>
      </c>
      <c r="G29" s="51">
        <v>9160</v>
      </c>
      <c r="H29" s="51">
        <v>5214671.6592086358</v>
      </c>
      <c r="I29" s="55">
        <v>6042</v>
      </c>
      <c r="K29" s="98" t="s">
        <v>21</v>
      </c>
      <c r="L29" s="99">
        <v>-0.44366812227074237</v>
      </c>
      <c r="M29" s="99">
        <v>-0.36506051993298871</v>
      </c>
      <c r="N29" s="99">
        <v>-0.38282025819265142</v>
      </c>
      <c r="P29" s="6"/>
      <c r="Q29" s="6"/>
      <c r="R29" s="6"/>
      <c r="S29" s="6"/>
    </row>
    <row r="30" spans="1:19" ht="13.5" thickBot="1" x14ac:dyDescent="0.25">
      <c r="A30" s="93" t="s">
        <v>22</v>
      </c>
      <c r="B30" s="30">
        <v>2293</v>
      </c>
      <c r="C30" s="30">
        <v>1388038.039716935</v>
      </c>
      <c r="D30" s="31">
        <v>1765</v>
      </c>
      <c r="E30" s="20"/>
      <c r="F30" s="73" t="s">
        <v>22</v>
      </c>
      <c r="G30" s="57">
        <v>4426</v>
      </c>
      <c r="H30" s="57">
        <v>2480758.1693701041</v>
      </c>
      <c r="I30" s="58">
        <v>3033</v>
      </c>
      <c r="K30" s="15" t="s">
        <v>22</v>
      </c>
      <c r="L30" s="102">
        <v>-0.48192498870311795</v>
      </c>
      <c r="M30" s="102">
        <v>-0.44047829536347938</v>
      </c>
      <c r="N30" s="103">
        <v>-0.41806791955159905</v>
      </c>
    </row>
    <row r="31" spans="1:19" ht="13.5" thickBot="1" x14ac:dyDescent="0.25">
      <c r="A31" s="94" t="s">
        <v>23</v>
      </c>
      <c r="B31" s="34">
        <v>2803</v>
      </c>
      <c r="C31" s="34">
        <v>1922962.872301175</v>
      </c>
      <c r="D31" s="35">
        <v>1964</v>
      </c>
      <c r="E31" s="20"/>
      <c r="F31" s="73" t="s">
        <v>23</v>
      </c>
      <c r="G31" s="74">
        <v>4734</v>
      </c>
      <c r="H31" s="74">
        <v>2733913.4898385317</v>
      </c>
      <c r="I31" s="75">
        <v>3009</v>
      </c>
      <c r="K31" s="16" t="s">
        <v>23</v>
      </c>
      <c r="L31" s="104">
        <v>-0.40790029573299535</v>
      </c>
      <c r="M31" s="104">
        <v>-0.29662629068239188</v>
      </c>
      <c r="N31" s="105">
        <v>-0.34729145895646396</v>
      </c>
    </row>
    <row r="32" spans="1:19" ht="13.5" thickBot="1" x14ac:dyDescent="0.25">
      <c r="B32" s="37"/>
      <c r="C32" s="37"/>
      <c r="D32" s="37"/>
      <c r="E32" s="20"/>
      <c r="F32" s="63"/>
      <c r="G32" s="70"/>
      <c r="H32" s="70"/>
      <c r="I32" s="70"/>
      <c r="L32" s="100"/>
      <c r="M32" s="100"/>
      <c r="N32" s="100"/>
    </row>
    <row r="33" spans="1:19" ht="13.5" thickBot="1" x14ac:dyDescent="0.25">
      <c r="A33" s="90" t="s">
        <v>24</v>
      </c>
      <c r="B33" s="85">
        <v>10751</v>
      </c>
      <c r="C33" s="85">
        <v>9317620.1028581001</v>
      </c>
      <c r="D33" s="85">
        <v>7755</v>
      </c>
      <c r="E33" s="20"/>
      <c r="F33" s="54" t="s">
        <v>24</v>
      </c>
      <c r="G33" s="51">
        <v>9372</v>
      </c>
      <c r="H33" s="51">
        <v>7165015.5072469395</v>
      </c>
      <c r="I33" s="55">
        <v>6459</v>
      </c>
      <c r="K33" s="101" t="s">
        <v>24</v>
      </c>
      <c r="L33" s="99">
        <v>0.14714041826717894</v>
      </c>
      <c r="M33" s="99">
        <v>0.3004326499271277</v>
      </c>
      <c r="N33" s="99">
        <v>0.20065025545750115</v>
      </c>
      <c r="P33" s="6"/>
      <c r="Q33" s="6"/>
      <c r="R33" s="6"/>
      <c r="S33" s="6"/>
    </row>
    <row r="34" spans="1:19" ht="13.5" thickBot="1" x14ac:dyDescent="0.25">
      <c r="A34" s="91" t="s">
        <v>25</v>
      </c>
      <c r="B34" s="34">
        <v>10751</v>
      </c>
      <c r="C34" s="34">
        <v>9317620.1028581001</v>
      </c>
      <c r="D34" s="35">
        <v>7755</v>
      </c>
      <c r="E34" s="20"/>
      <c r="F34" s="71" t="s">
        <v>25</v>
      </c>
      <c r="G34" s="61">
        <v>9372</v>
      </c>
      <c r="H34" s="61">
        <v>7165015.5072469395</v>
      </c>
      <c r="I34" s="62">
        <v>6459</v>
      </c>
      <c r="K34" s="13" t="s">
        <v>25</v>
      </c>
      <c r="L34" s="104">
        <v>0.14714041826717894</v>
      </c>
      <c r="M34" s="104">
        <v>0.3004326499271277</v>
      </c>
      <c r="N34" s="105">
        <v>0.20065025545750115</v>
      </c>
    </row>
    <row r="35" spans="1:19" ht="13.5" thickBot="1" x14ac:dyDescent="0.25">
      <c r="B35" s="111"/>
      <c r="C35" s="111"/>
      <c r="D35" s="111"/>
      <c r="E35" s="20"/>
      <c r="F35" s="63"/>
      <c r="G35" s="122"/>
      <c r="H35" s="122"/>
      <c r="I35" s="122"/>
      <c r="L35" s="100"/>
      <c r="M35" s="100"/>
      <c r="N35" s="100"/>
    </row>
    <row r="36" spans="1:19" ht="13.5" thickBot="1" x14ac:dyDescent="0.25">
      <c r="A36" s="84" t="s">
        <v>26</v>
      </c>
      <c r="B36" s="85">
        <v>20330</v>
      </c>
      <c r="C36" s="85">
        <v>19053480.188055728</v>
      </c>
      <c r="D36" s="85">
        <v>14309</v>
      </c>
      <c r="E36" s="20"/>
      <c r="F36" s="50" t="s">
        <v>26</v>
      </c>
      <c r="G36" s="51">
        <v>13011</v>
      </c>
      <c r="H36" s="51">
        <v>13456802.665056344</v>
      </c>
      <c r="I36" s="55">
        <v>8315</v>
      </c>
      <c r="K36" s="98" t="s">
        <v>26</v>
      </c>
      <c r="L36" s="99">
        <v>0.56252401813849828</v>
      </c>
      <c r="M36" s="99">
        <v>0.41589950170945378</v>
      </c>
      <c r="N36" s="114">
        <v>0.72086590499098024</v>
      </c>
    </row>
    <row r="37" spans="1:19" ht="13.5" thickBot="1" x14ac:dyDescent="0.25">
      <c r="A37" s="38" t="s">
        <v>27</v>
      </c>
      <c r="B37" s="30">
        <v>1270</v>
      </c>
      <c r="C37" s="30">
        <v>1400541.1766540874</v>
      </c>
      <c r="D37" s="30">
        <v>871</v>
      </c>
      <c r="E37" s="20"/>
      <c r="F37" s="73" t="s">
        <v>27</v>
      </c>
      <c r="G37" s="79">
        <v>1106</v>
      </c>
      <c r="H37" s="79">
        <v>1060987.3229435929</v>
      </c>
      <c r="I37" s="80">
        <v>740</v>
      </c>
      <c r="K37" s="10" t="s">
        <v>27</v>
      </c>
      <c r="L37" s="102">
        <v>0.14828209764918632</v>
      </c>
      <c r="M37" s="102">
        <v>0.32003573121725859</v>
      </c>
      <c r="N37" s="103">
        <v>0.17702702702702711</v>
      </c>
    </row>
    <row r="38" spans="1:19" ht="13.5" thickBot="1" x14ac:dyDescent="0.25">
      <c r="A38" s="39" t="s">
        <v>28</v>
      </c>
      <c r="B38" s="30">
        <v>2217</v>
      </c>
      <c r="C38" s="30">
        <v>3115875.7767722039</v>
      </c>
      <c r="D38" s="30">
        <v>1118</v>
      </c>
      <c r="E38" s="20"/>
      <c r="F38" s="68" t="s">
        <v>28</v>
      </c>
      <c r="G38" s="79">
        <v>1695</v>
      </c>
      <c r="H38" s="79">
        <v>2282394.4625290134</v>
      </c>
      <c r="I38" s="80">
        <v>821</v>
      </c>
      <c r="K38" s="11" t="s">
        <v>28</v>
      </c>
      <c r="L38" s="113">
        <v>0.30796460176991158</v>
      </c>
      <c r="M38" s="113">
        <v>0.36517846845792334</v>
      </c>
      <c r="N38" s="115">
        <v>0.36175395858708881</v>
      </c>
    </row>
    <row r="39" spans="1:19" ht="13.5" thickBot="1" x14ac:dyDescent="0.25">
      <c r="A39" s="39" t="s">
        <v>29</v>
      </c>
      <c r="B39" s="30">
        <v>1326</v>
      </c>
      <c r="C39" s="30">
        <v>1442288.1247685684</v>
      </c>
      <c r="D39" s="30">
        <v>1010</v>
      </c>
      <c r="E39" s="20"/>
      <c r="F39" s="68" t="s">
        <v>29</v>
      </c>
      <c r="G39" s="79">
        <v>1235</v>
      </c>
      <c r="H39" s="79">
        <v>1464670.7486057645</v>
      </c>
      <c r="I39" s="80">
        <v>823</v>
      </c>
      <c r="K39" s="11" t="s">
        <v>29</v>
      </c>
      <c r="L39" s="113">
        <v>7.3684210526315796E-2</v>
      </c>
      <c r="M39" s="113">
        <v>-1.5281676007049549E-2</v>
      </c>
      <c r="N39" s="115">
        <v>0.22721749696233284</v>
      </c>
    </row>
    <row r="40" spans="1:19" ht="13.5" thickBot="1" x14ac:dyDescent="0.25">
      <c r="A40" s="39" t="s">
        <v>30</v>
      </c>
      <c r="B40" s="30">
        <v>9216</v>
      </c>
      <c r="C40" s="30">
        <v>7851820.0023780474</v>
      </c>
      <c r="D40" s="30">
        <v>7159</v>
      </c>
      <c r="E40" s="20"/>
      <c r="F40" s="68" t="s">
        <v>30</v>
      </c>
      <c r="G40" s="79">
        <v>4707</v>
      </c>
      <c r="H40" s="79">
        <v>4207246.6749487249</v>
      </c>
      <c r="I40" s="80">
        <v>3148</v>
      </c>
      <c r="K40" s="11" t="s">
        <v>30</v>
      </c>
      <c r="L40" s="113">
        <v>0.95793499043977048</v>
      </c>
      <c r="M40" s="113">
        <v>0.86626090861994443</v>
      </c>
      <c r="N40" s="115">
        <v>1.2741423125794156</v>
      </c>
    </row>
    <row r="41" spans="1:19" ht="13.5" thickBot="1" x14ac:dyDescent="0.25">
      <c r="A41" s="40" t="s">
        <v>31</v>
      </c>
      <c r="B41" s="34">
        <v>6301</v>
      </c>
      <c r="C41" s="34">
        <v>5242955.1074828198</v>
      </c>
      <c r="D41" s="35">
        <v>4151</v>
      </c>
      <c r="E41" s="20"/>
      <c r="F41" s="69" t="s">
        <v>31</v>
      </c>
      <c r="G41" s="79">
        <v>4268</v>
      </c>
      <c r="H41" s="79">
        <v>4441503.4560292466</v>
      </c>
      <c r="I41" s="80">
        <v>2783</v>
      </c>
      <c r="K41" s="12" t="s">
        <v>31</v>
      </c>
      <c r="L41" s="118">
        <v>0.47633552014995306</v>
      </c>
      <c r="M41" s="118">
        <v>0.18044602675376042</v>
      </c>
      <c r="N41" s="119">
        <v>0.49155587495508435</v>
      </c>
    </row>
    <row r="42" spans="1:19" ht="13.5" thickBot="1" x14ac:dyDescent="0.25">
      <c r="B42" s="37"/>
      <c r="C42" s="37"/>
      <c r="D42" s="37"/>
      <c r="E42" s="20"/>
      <c r="F42" s="63"/>
      <c r="G42" s="70"/>
      <c r="H42" s="70"/>
      <c r="I42" s="70"/>
      <c r="L42" s="100"/>
      <c r="M42" s="100"/>
      <c r="N42" s="100"/>
    </row>
    <row r="43" spans="1:19" ht="13.5" thickBot="1" x14ac:dyDescent="0.25">
      <c r="A43" s="84" t="s">
        <v>32</v>
      </c>
      <c r="B43" s="85">
        <v>18662</v>
      </c>
      <c r="C43" s="85">
        <v>17834536.182023685</v>
      </c>
      <c r="D43" s="85">
        <v>14618</v>
      </c>
      <c r="E43" s="20"/>
      <c r="F43" s="50" t="s">
        <v>32</v>
      </c>
      <c r="G43" s="51">
        <v>18712</v>
      </c>
      <c r="H43" s="51">
        <v>17528248.383198455</v>
      </c>
      <c r="I43" s="55">
        <v>12853</v>
      </c>
      <c r="K43" s="98" t="s">
        <v>32</v>
      </c>
      <c r="L43" s="99">
        <v>-2.6720820863617156E-3</v>
      </c>
      <c r="M43" s="99">
        <v>1.7473953593607261E-2</v>
      </c>
      <c r="N43" s="99">
        <v>0.13732202598615117</v>
      </c>
    </row>
    <row r="44" spans="1:19" ht="13.5" thickBot="1" x14ac:dyDescent="0.25">
      <c r="A44" s="38" t="s">
        <v>33</v>
      </c>
      <c r="B44" s="30">
        <v>574</v>
      </c>
      <c r="C44" s="30">
        <v>240716.27780256004</v>
      </c>
      <c r="D44" s="31">
        <v>545</v>
      </c>
      <c r="E44" s="20"/>
      <c r="F44" s="76" t="s">
        <v>33</v>
      </c>
      <c r="G44" s="112">
        <v>657</v>
      </c>
      <c r="H44" s="112">
        <v>408231.17036219127</v>
      </c>
      <c r="I44" s="152">
        <v>540</v>
      </c>
      <c r="K44" s="10" t="s">
        <v>33</v>
      </c>
      <c r="L44" s="102">
        <v>-0.12633181126331816</v>
      </c>
      <c r="M44" s="102">
        <v>-0.41034321904182014</v>
      </c>
      <c r="N44" s="103">
        <v>9.2592592592593004E-3</v>
      </c>
    </row>
    <row r="45" spans="1:19" ht="13.5" thickBot="1" x14ac:dyDescent="0.25">
      <c r="A45" s="39" t="s">
        <v>34</v>
      </c>
      <c r="B45" s="30">
        <v>2785</v>
      </c>
      <c r="C45" s="30">
        <v>4070705.2820003866</v>
      </c>
      <c r="D45" s="31">
        <v>2020</v>
      </c>
      <c r="E45" s="20"/>
      <c r="F45" s="77" t="s">
        <v>34</v>
      </c>
      <c r="G45" s="112">
        <v>2844</v>
      </c>
      <c r="H45" s="112">
        <v>2779248.2326304982</v>
      </c>
      <c r="I45" s="152">
        <v>1779</v>
      </c>
      <c r="K45" s="11" t="s">
        <v>34</v>
      </c>
      <c r="L45" s="113">
        <v>-2.0745428973277025E-2</v>
      </c>
      <c r="M45" s="113">
        <v>0.46467855379278311</v>
      </c>
      <c r="N45" s="115">
        <v>0.13546936481169203</v>
      </c>
    </row>
    <row r="46" spans="1:19" ht="13.5" thickBot="1" x14ac:dyDescent="0.25">
      <c r="A46" s="39" t="s">
        <v>35</v>
      </c>
      <c r="B46" s="30">
        <v>1181</v>
      </c>
      <c r="C46" s="30">
        <v>1095204.2927515099</v>
      </c>
      <c r="D46" s="31">
        <v>845</v>
      </c>
      <c r="E46" s="20"/>
      <c r="F46" s="77" t="s">
        <v>35</v>
      </c>
      <c r="G46" s="112">
        <v>973</v>
      </c>
      <c r="H46" s="112">
        <v>731969.54673381709</v>
      </c>
      <c r="I46" s="152">
        <v>670</v>
      </c>
      <c r="K46" s="11" t="s">
        <v>35</v>
      </c>
      <c r="L46" s="113">
        <v>0.21377183967112035</v>
      </c>
      <c r="M46" s="113">
        <v>0.49624297573377629</v>
      </c>
      <c r="N46" s="115">
        <v>0.26119402985074625</v>
      </c>
    </row>
    <row r="47" spans="1:19" ht="13.5" thickBot="1" x14ac:dyDescent="0.25">
      <c r="A47" s="39" t="s">
        <v>36</v>
      </c>
      <c r="B47" s="30">
        <v>4462</v>
      </c>
      <c r="C47" s="30">
        <v>3938099.9968427937</v>
      </c>
      <c r="D47" s="31">
        <v>3560</v>
      </c>
      <c r="E47" s="20"/>
      <c r="F47" s="77" t="s">
        <v>36</v>
      </c>
      <c r="G47" s="112">
        <v>4319</v>
      </c>
      <c r="H47" s="112">
        <v>4805805.2974135457</v>
      </c>
      <c r="I47" s="152">
        <v>3023</v>
      </c>
      <c r="K47" s="11" t="s">
        <v>36</v>
      </c>
      <c r="L47" s="113">
        <v>3.3109516091687885E-2</v>
      </c>
      <c r="M47" s="113">
        <v>-0.18055356945853496</v>
      </c>
      <c r="N47" s="115">
        <v>0.17763810783989409</v>
      </c>
    </row>
    <row r="48" spans="1:19" ht="13.5" thickBot="1" x14ac:dyDescent="0.25">
      <c r="A48" s="39" t="s">
        <v>37</v>
      </c>
      <c r="B48" s="30">
        <v>1742</v>
      </c>
      <c r="C48" s="30">
        <v>2003754.6748980819</v>
      </c>
      <c r="D48" s="31">
        <v>1035</v>
      </c>
      <c r="E48" s="20"/>
      <c r="F48" s="77" t="s">
        <v>37</v>
      </c>
      <c r="G48" s="112">
        <v>1655</v>
      </c>
      <c r="H48" s="112">
        <v>1699388.0686233807</v>
      </c>
      <c r="I48" s="152">
        <v>910</v>
      </c>
      <c r="K48" s="11" t="s">
        <v>37</v>
      </c>
      <c r="L48" s="113">
        <v>5.2567975830815739E-2</v>
      </c>
      <c r="M48" s="113">
        <v>0.17910365024585517</v>
      </c>
      <c r="N48" s="115">
        <v>0.13736263736263732</v>
      </c>
    </row>
    <row r="49" spans="1:19" ht="13.5" thickBot="1" x14ac:dyDescent="0.25">
      <c r="A49" s="39" t="s">
        <v>38</v>
      </c>
      <c r="B49" s="30">
        <v>1890</v>
      </c>
      <c r="C49" s="30">
        <v>1412640.5082983065</v>
      </c>
      <c r="D49" s="31">
        <v>1659</v>
      </c>
      <c r="E49" s="20"/>
      <c r="F49" s="77" t="s">
        <v>38</v>
      </c>
      <c r="G49" s="112">
        <v>2054</v>
      </c>
      <c r="H49" s="112">
        <v>1519084.6553045393</v>
      </c>
      <c r="I49" s="152">
        <v>1681</v>
      </c>
      <c r="K49" s="11" t="s">
        <v>38</v>
      </c>
      <c r="L49" s="113">
        <v>-7.9844206426484932E-2</v>
      </c>
      <c r="M49" s="113">
        <v>-7.0071241016448349E-2</v>
      </c>
      <c r="N49" s="115">
        <v>-1.3087447947650155E-2</v>
      </c>
    </row>
    <row r="50" spans="1:19" ht="13.5" thickBot="1" x14ac:dyDescent="0.25">
      <c r="A50" s="39" t="s">
        <v>39</v>
      </c>
      <c r="B50" s="30">
        <v>646</v>
      </c>
      <c r="C50" s="30">
        <v>859980.66432391328</v>
      </c>
      <c r="D50" s="31">
        <v>457</v>
      </c>
      <c r="E50" s="20"/>
      <c r="F50" s="77" t="s">
        <v>39</v>
      </c>
      <c r="G50" s="112">
        <v>635</v>
      </c>
      <c r="H50" s="112">
        <v>875208.29530343041</v>
      </c>
      <c r="I50" s="152">
        <v>373</v>
      </c>
      <c r="K50" s="11" t="s">
        <v>39</v>
      </c>
      <c r="L50" s="113">
        <v>1.7322834645669305E-2</v>
      </c>
      <c r="M50" s="113">
        <v>-1.7398865003030783E-2</v>
      </c>
      <c r="N50" s="115">
        <v>0.22520107238605891</v>
      </c>
    </row>
    <row r="51" spans="1:19" ht="13.5" thickBot="1" x14ac:dyDescent="0.25">
      <c r="A51" s="39" t="s">
        <v>40</v>
      </c>
      <c r="B51" s="30">
        <v>4406</v>
      </c>
      <c r="C51" s="30">
        <v>3382887.6924388176</v>
      </c>
      <c r="D51" s="31">
        <v>3708</v>
      </c>
      <c r="E51" s="20"/>
      <c r="F51" s="77" t="s">
        <v>40</v>
      </c>
      <c r="G51" s="112">
        <v>4471</v>
      </c>
      <c r="H51" s="112">
        <v>3860648.7018128126</v>
      </c>
      <c r="I51" s="152">
        <v>2947</v>
      </c>
      <c r="K51" s="11" t="s">
        <v>40</v>
      </c>
      <c r="L51" s="113">
        <v>-1.4538134645493139E-2</v>
      </c>
      <c r="M51" s="113">
        <v>-0.12375148486047349</v>
      </c>
      <c r="N51" s="115">
        <v>0.25822870715982349</v>
      </c>
    </row>
    <row r="52" spans="1:19" ht="13.5" thickBot="1" x14ac:dyDescent="0.25">
      <c r="A52" s="40" t="s">
        <v>41</v>
      </c>
      <c r="B52" s="34">
        <v>976</v>
      </c>
      <c r="C52" s="34">
        <v>830546.7926673179</v>
      </c>
      <c r="D52" s="35">
        <v>789</v>
      </c>
      <c r="E52" s="20"/>
      <c r="F52" s="78" t="s">
        <v>41</v>
      </c>
      <c r="G52" s="155">
        <v>1104</v>
      </c>
      <c r="H52" s="155">
        <v>848664.41501423868</v>
      </c>
      <c r="I52" s="156">
        <v>930</v>
      </c>
      <c r="K52" s="12" t="s">
        <v>41</v>
      </c>
      <c r="L52" s="118">
        <v>-0.11594202898550721</v>
      </c>
      <c r="M52" s="118">
        <v>-2.1348394048802954E-2</v>
      </c>
      <c r="N52" s="119">
        <v>-0.15161290322580645</v>
      </c>
    </row>
    <row r="53" spans="1:19" ht="13.5" thickBot="1" x14ac:dyDescent="0.25">
      <c r="B53" s="111"/>
      <c r="C53" s="111"/>
      <c r="D53" s="111"/>
      <c r="E53" s="20"/>
      <c r="F53" s="63"/>
      <c r="G53" s="122"/>
      <c r="H53" s="122"/>
      <c r="I53" s="122"/>
      <c r="L53" s="100"/>
      <c r="M53" s="100"/>
      <c r="N53" s="100"/>
    </row>
    <row r="54" spans="1:19" ht="13.5" thickBot="1" x14ac:dyDescent="0.25">
      <c r="A54" s="84" t="s">
        <v>42</v>
      </c>
      <c r="B54" s="85">
        <v>51473</v>
      </c>
      <c r="C54" s="85">
        <v>73868207.753104106</v>
      </c>
      <c r="D54" s="85">
        <v>30990</v>
      </c>
      <c r="E54" s="20"/>
      <c r="F54" s="50" t="s">
        <v>42</v>
      </c>
      <c r="G54" s="51">
        <v>51069</v>
      </c>
      <c r="H54" s="51">
        <v>61634193.036855064</v>
      </c>
      <c r="I54" s="55">
        <v>29125</v>
      </c>
      <c r="K54" s="98" t="s">
        <v>42</v>
      </c>
      <c r="L54" s="99">
        <v>7.9108656915154452E-3</v>
      </c>
      <c r="M54" s="99">
        <v>0.19849395462894326</v>
      </c>
      <c r="N54" s="99">
        <v>6.4034334763948486E-2</v>
      </c>
      <c r="P54" s="6"/>
      <c r="Q54" s="6"/>
      <c r="R54" s="6"/>
      <c r="S54" s="6"/>
    </row>
    <row r="55" spans="1:19" ht="13.5" thickBot="1" x14ac:dyDescent="0.25">
      <c r="A55" s="38" t="s">
        <v>43</v>
      </c>
      <c r="B55" s="30">
        <v>38549</v>
      </c>
      <c r="C55" s="30">
        <v>57507948.901105687</v>
      </c>
      <c r="D55" s="31">
        <v>22636</v>
      </c>
      <c r="E55" s="20"/>
      <c r="F55" s="73" t="s">
        <v>43</v>
      </c>
      <c r="G55" s="57">
        <v>40368</v>
      </c>
      <c r="H55" s="57">
        <v>49114488.441844948</v>
      </c>
      <c r="I55" s="58">
        <v>22696</v>
      </c>
      <c r="K55" s="10" t="s">
        <v>43</v>
      </c>
      <c r="L55" s="102">
        <v>-4.5060443915973081E-2</v>
      </c>
      <c r="M55" s="102">
        <v>0.17089581354795524</v>
      </c>
      <c r="N55" s="103">
        <v>-2.6436376454000987E-3</v>
      </c>
    </row>
    <row r="56" spans="1:19" ht="13.5" thickBot="1" x14ac:dyDescent="0.25">
      <c r="A56" s="39" t="s">
        <v>44</v>
      </c>
      <c r="B56" s="30">
        <v>3612</v>
      </c>
      <c r="C56" s="30">
        <v>4282256.109484395</v>
      </c>
      <c r="D56" s="31">
        <v>2638</v>
      </c>
      <c r="E56" s="20"/>
      <c r="F56" s="68" t="s">
        <v>44</v>
      </c>
      <c r="G56" s="79">
        <v>3063</v>
      </c>
      <c r="H56" s="79">
        <v>3384898.2619241998</v>
      </c>
      <c r="I56" s="80">
        <v>2138</v>
      </c>
      <c r="K56" s="11" t="s">
        <v>44</v>
      </c>
      <c r="L56" s="102">
        <v>0.17923604309500485</v>
      </c>
      <c r="M56" s="102">
        <v>0.26510629806937769</v>
      </c>
      <c r="N56" s="103">
        <v>0.23386342376052394</v>
      </c>
    </row>
    <row r="57" spans="1:19" ht="13.5" thickBot="1" x14ac:dyDescent="0.25">
      <c r="A57" s="39" t="s">
        <v>45</v>
      </c>
      <c r="B57" s="30">
        <v>1655</v>
      </c>
      <c r="C57" s="30">
        <v>2474489.8843830223</v>
      </c>
      <c r="D57" s="31">
        <v>782</v>
      </c>
      <c r="E57" s="20"/>
      <c r="F57" s="68" t="s">
        <v>45</v>
      </c>
      <c r="G57" s="79">
        <v>1678</v>
      </c>
      <c r="H57" s="79">
        <v>2250365.7855868661</v>
      </c>
      <c r="I57" s="80">
        <v>777</v>
      </c>
      <c r="K57" s="11" t="s">
        <v>45</v>
      </c>
      <c r="L57" s="102">
        <v>-1.3706793802145456E-2</v>
      </c>
      <c r="M57" s="102">
        <v>9.9594519358419564E-2</v>
      </c>
      <c r="N57" s="103">
        <v>6.4350064350064962E-3</v>
      </c>
    </row>
    <row r="58" spans="1:19" ht="13.5" thickBot="1" x14ac:dyDescent="0.25">
      <c r="A58" s="40" t="s">
        <v>46</v>
      </c>
      <c r="B58" s="34">
        <v>7657</v>
      </c>
      <c r="C58" s="34">
        <v>9603512.8581310045</v>
      </c>
      <c r="D58" s="35">
        <v>4934</v>
      </c>
      <c r="E58" s="20"/>
      <c r="F58" s="69" t="s">
        <v>46</v>
      </c>
      <c r="G58" s="74">
        <v>5960</v>
      </c>
      <c r="H58" s="74">
        <v>6884440.5474990532</v>
      </c>
      <c r="I58" s="75">
        <v>3514</v>
      </c>
      <c r="K58" s="12" t="s">
        <v>46</v>
      </c>
      <c r="L58" s="104">
        <v>0.28473154362416109</v>
      </c>
      <c r="M58" s="104">
        <v>0.39495908082461728</v>
      </c>
      <c r="N58" s="105">
        <v>0.40409789413773467</v>
      </c>
    </row>
    <row r="59" spans="1:19" ht="13.5" thickBot="1" x14ac:dyDescent="0.25">
      <c r="B59" s="111"/>
      <c r="C59" s="111"/>
      <c r="D59" s="111"/>
      <c r="E59" s="20"/>
      <c r="F59" s="63"/>
      <c r="G59" s="122"/>
      <c r="H59" s="122"/>
      <c r="I59" s="122"/>
      <c r="L59" s="100"/>
      <c r="M59" s="100"/>
      <c r="N59" s="100"/>
    </row>
    <row r="60" spans="1:19" ht="13.5" thickBot="1" x14ac:dyDescent="0.25">
      <c r="A60" s="84" t="s">
        <v>47</v>
      </c>
      <c r="B60" s="85">
        <v>31011</v>
      </c>
      <c r="C60" s="85">
        <v>26246357.808513019</v>
      </c>
      <c r="D60" s="85">
        <v>23445</v>
      </c>
      <c r="E60" s="20"/>
      <c r="F60" s="50" t="s">
        <v>47</v>
      </c>
      <c r="G60" s="51">
        <v>27150</v>
      </c>
      <c r="H60" s="51">
        <v>21058027.340272032</v>
      </c>
      <c r="I60" s="55">
        <v>19799</v>
      </c>
      <c r="K60" s="98" t="s">
        <v>47</v>
      </c>
      <c r="L60" s="99">
        <v>0.14220994475138116</v>
      </c>
      <c r="M60" s="99">
        <v>0.24638254972338558</v>
      </c>
      <c r="N60" s="99">
        <v>0.18415071468255984</v>
      </c>
      <c r="P60" s="6"/>
      <c r="Q60" s="6"/>
      <c r="R60" s="6"/>
      <c r="S60" s="6"/>
    </row>
    <row r="61" spans="1:19" ht="13.5" thickBot="1" x14ac:dyDescent="0.25">
      <c r="A61" s="38" t="s">
        <v>48</v>
      </c>
      <c r="B61" s="30">
        <v>4989</v>
      </c>
      <c r="C61" s="30">
        <v>4154346.6594136902</v>
      </c>
      <c r="D61" s="31">
        <v>3542</v>
      </c>
      <c r="E61" s="20"/>
      <c r="F61" s="73" t="s">
        <v>48</v>
      </c>
      <c r="G61" s="57">
        <v>4811</v>
      </c>
      <c r="H61" s="57">
        <v>3726221.9624212072</v>
      </c>
      <c r="I61" s="58">
        <v>3372</v>
      </c>
      <c r="K61" s="10" t="s">
        <v>48</v>
      </c>
      <c r="L61" s="102">
        <v>3.6998545001039274E-2</v>
      </c>
      <c r="M61" s="102">
        <v>0.11489511395459062</v>
      </c>
      <c r="N61" s="103">
        <v>5.0415183867141167E-2</v>
      </c>
    </row>
    <row r="62" spans="1:19" ht="13.5" thickBot="1" x14ac:dyDescent="0.25">
      <c r="A62" s="39" t="s">
        <v>49</v>
      </c>
      <c r="B62" s="30">
        <v>2944</v>
      </c>
      <c r="C62" s="30">
        <v>4266380.0441734204</v>
      </c>
      <c r="D62" s="31">
        <v>999</v>
      </c>
      <c r="E62" s="20"/>
      <c r="F62" s="68" t="s">
        <v>49</v>
      </c>
      <c r="G62" s="79">
        <v>1985</v>
      </c>
      <c r="H62" s="79">
        <v>2595430.3571809158</v>
      </c>
      <c r="I62" s="80">
        <v>895</v>
      </c>
      <c r="K62" s="11" t="s">
        <v>49</v>
      </c>
      <c r="L62" s="102">
        <v>0.48312342569269529</v>
      </c>
      <c r="M62" s="102">
        <v>0.64380447827058762</v>
      </c>
      <c r="N62" s="103">
        <v>0.11620111731843585</v>
      </c>
    </row>
    <row r="63" spans="1:19" ht="13.5" thickBot="1" x14ac:dyDescent="0.25">
      <c r="A63" s="40" t="s">
        <v>50</v>
      </c>
      <c r="B63" s="34">
        <v>23078</v>
      </c>
      <c r="C63" s="34">
        <v>17825631.104925908</v>
      </c>
      <c r="D63" s="35">
        <v>18904</v>
      </c>
      <c r="E63" s="20"/>
      <c r="F63" s="69" t="s">
        <v>50</v>
      </c>
      <c r="G63" s="74">
        <v>20354</v>
      </c>
      <c r="H63" s="74">
        <v>14736375.020669907</v>
      </c>
      <c r="I63" s="75">
        <v>15532</v>
      </c>
      <c r="K63" s="12" t="s">
        <v>50</v>
      </c>
      <c r="L63" s="104">
        <v>0.13383118797287996</v>
      </c>
      <c r="M63" s="104">
        <v>0.20963473581005299</v>
      </c>
      <c r="N63" s="105">
        <v>0.21710018027298483</v>
      </c>
    </row>
    <row r="64" spans="1:19" ht="13.5" thickBot="1" x14ac:dyDescent="0.25">
      <c r="B64" s="111"/>
      <c r="C64" s="111"/>
      <c r="D64" s="111"/>
      <c r="E64" s="20"/>
      <c r="F64" s="63"/>
      <c r="G64" s="122"/>
      <c r="H64" s="122"/>
      <c r="I64" s="122"/>
      <c r="L64" s="100"/>
      <c r="M64" s="100"/>
      <c r="N64" s="100"/>
    </row>
    <row r="65" spans="1:19" ht="13.5" thickBot="1" x14ac:dyDescent="0.25">
      <c r="A65" s="84" t="s">
        <v>51</v>
      </c>
      <c r="B65" s="85">
        <v>3130</v>
      </c>
      <c r="C65" s="85">
        <v>4242847.0406861147</v>
      </c>
      <c r="D65" s="85">
        <v>1041</v>
      </c>
      <c r="E65" s="20"/>
      <c r="F65" s="50" t="s">
        <v>51</v>
      </c>
      <c r="G65" s="51">
        <v>1935</v>
      </c>
      <c r="H65" s="51">
        <v>2557822.105536283</v>
      </c>
      <c r="I65" s="55">
        <v>779</v>
      </c>
      <c r="K65" s="98" t="s">
        <v>51</v>
      </c>
      <c r="L65" s="99">
        <v>0.61757105943152446</v>
      </c>
      <c r="M65" s="99">
        <v>0.65877331011514695</v>
      </c>
      <c r="N65" s="99">
        <v>0.33632862644415917</v>
      </c>
      <c r="P65" s="6"/>
      <c r="Q65" s="6"/>
      <c r="R65" s="6"/>
      <c r="S65" s="6"/>
    </row>
    <row r="66" spans="1:19" ht="13.5" thickBot="1" x14ac:dyDescent="0.25">
      <c r="A66" s="38" t="s">
        <v>52</v>
      </c>
      <c r="B66" s="30">
        <v>2235</v>
      </c>
      <c r="C66" s="30">
        <v>2924233.7109054551</v>
      </c>
      <c r="D66" s="31">
        <v>651</v>
      </c>
      <c r="E66" s="20"/>
      <c r="F66" s="73" t="s">
        <v>52</v>
      </c>
      <c r="G66" s="57">
        <v>1227</v>
      </c>
      <c r="H66" s="57">
        <v>1580001.3751996013</v>
      </c>
      <c r="I66" s="58">
        <v>472</v>
      </c>
      <c r="K66" s="10" t="s">
        <v>52</v>
      </c>
      <c r="L66" s="102">
        <v>0.82151589242053791</v>
      </c>
      <c r="M66" s="102">
        <v>0.85077921880671603</v>
      </c>
      <c r="N66" s="103">
        <v>0.37923728813559321</v>
      </c>
    </row>
    <row r="67" spans="1:19" ht="13.5" thickBot="1" x14ac:dyDescent="0.25">
      <c r="A67" s="40" t="s">
        <v>53</v>
      </c>
      <c r="B67" s="34">
        <v>895</v>
      </c>
      <c r="C67" s="34">
        <v>1318613.3297806599</v>
      </c>
      <c r="D67" s="35">
        <v>390</v>
      </c>
      <c r="E67" s="20"/>
      <c r="F67" s="69" t="s">
        <v>53</v>
      </c>
      <c r="G67" s="74">
        <v>708</v>
      </c>
      <c r="H67" s="74">
        <v>977820.73033668194</v>
      </c>
      <c r="I67" s="75">
        <v>307</v>
      </c>
      <c r="K67" s="12" t="s">
        <v>53</v>
      </c>
      <c r="L67" s="104">
        <v>0.26412429378531077</v>
      </c>
      <c r="M67" s="104">
        <v>0.34852257563268951</v>
      </c>
      <c r="N67" s="105">
        <v>0.27035830618892498</v>
      </c>
    </row>
    <row r="68" spans="1:19" ht="13.5" thickBot="1" x14ac:dyDescent="0.25">
      <c r="B68" s="111"/>
      <c r="C68" s="111"/>
      <c r="D68" s="111"/>
      <c r="E68" s="20"/>
      <c r="F68" s="63"/>
      <c r="G68" s="122"/>
      <c r="H68" s="122"/>
      <c r="I68" s="122"/>
      <c r="L68" s="100"/>
      <c r="M68" s="100"/>
      <c r="N68" s="100"/>
    </row>
    <row r="69" spans="1:19" ht="13.5" thickBot="1" x14ac:dyDescent="0.25">
      <c r="A69" s="84" t="s">
        <v>54</v>
      </c>
      <c r="B69" s="85">
        <v>14409</v>
      </c>
      <c r="C69" s="85">
        <v>12685175.48544471</v>
      </c>
      <c r="D69" s="85">
        <v>10607</v>
      </c>
      <c r="E69" s="20"/>
      <c r="F69" s="50" t="s">
        <v>54</v>
      </c>
      <c r="G69" s="51">
        <v>14815</v>
      </c>
      <c r="H69" s="51">
        <v>13133285.588157255</v>
      </c>
      <c r="I69" s="55">
        <v>8902</v>
      </c>
      <c r="K69" s="98" t="s">
        <v>54</v>
      </c>
      <c r="L69" s="99">
        <v>-2.7404657441781999E-2</v>
      </c>
      <c r="M69" s="99">
        <v>-3.4120182623350703E-2</v>
      </c>
      <c r="N69" s="99">
        <v>0.19152999325994169</v>
      </c>
      <c r="P69" s="6"/>
      <c r="Q69" s="6"/>
      <c r="R69" s="6"/>
      <c r="S69" s="6"/>
    </row>
    <row r="70" spans="1:19" ht="13.5" thickBot="1" x14ac:dyDescent="0.25">
      <c r="A70" s="38" t="s">
        <v>55</v>
      </c>
      <c r="B70" s="30">
        <v>5427</v>
      </c>
      <c r="C70" s="30">
        <v>4286231.1828292655</v>
      </c>
      <c r="D70" s="31">
        <v>3802</v>
      </c>
      <c r="E70" s="20"/>
      <c r="F70" s="73" t="s">
        <v>55</v>
      </c>
      <c r="G70" s="57">
        <v>5778</v>
      </c>
      <c r="H70" s="57">
        <v>4823634.9561174195</v>
      </c>
      <c r="I70" s="58">
        <v>3637</v>
      </c>
      <c r="K70" s="10" t="s">
        <v>55</v>
      </c>
      <c r="L70" s="102">
        <v>-6.074766355140182E-2</v>
      </c>
      <c r="M70" s="102">
        <v>-0.11141053959869185</v>
      </c>
      <c r="N70" s="103">
        <v>4.5367060764366141E-2</v>
      </c>
    </row>
    <row r="71" spans="1:19" ht="13.5" thickBot="1" x14ac:dyDescent="0.25">
      <c r="A71" s="39" t="s">
        <v>56</v>
      </c>
      <c r="B71" s="30">
        <v>1071</v>
      </c>
      <c r="C71" s="30">
        <v>849415.51558949763</v>
      </c>
      <c r="D71" s="31">
        <v>876</v>
      </c>
      <c r="E71" s="20"/>
      <c r="F71" s="68" t="s">
        <v>56</v>
      </c>
      <c r="G71" s="79">
        <v>1049</v>
      </c>
      <c r="H71" s="79">
        <v>829383.98796787509</v>
      </c>
      <c r="I71" s="80">
        <v>600</v>
      </c>
      <c r="K71" s="11" t="s">
        <v>56</v>
      </c>
      <c r="L71" s="102">
        <v>2.0972354623450817E-2</v>
      </c>
      <c r="M71" s="102">
        <v>2.4152296056140443E-2</v>
      </c>
      <c r="N71" s="103">
        <v>0.45999999999999996</v>
      </c>
    </row>
    <row r="72" spans="1:19" ht="13.5" thickBot="1" x14ac:dyDescent="0.25">
      <c r="A72" s="39" t="s">
        <v>57</v>
      </c>
      <c r="B72" s="30">
        <v>1284</v>
      </c>
      <c r="C72" s="30">
        <v>1156036.221585671</v>
      </c>
      <c r="D72" s="31">
        <v>1046</v>
      </c>
      <c r="E72" s="20"/>
      <c r="F72" s="68" t="s">
        <v>57</v>
      </c>
      <c r="G72" s="79">
        <v>973</v>
      </c>
      <c r="H72" s="79">
        <v>785387.99109414709</v>
      </c>
      <c r="I72" s="80">
        <v>466</v>
      </c>
      <c r="K72" s="11" t="s">
        <v>57</v>
      </c>
      <c r="L72" s="102">
        <v>0.31963001027749227</v>
      </c>
      <c r="M72" s="102">
        <v>0.4719300965821529</v>
      </c>
      <c r="N72" s="103">
        <v>1.244635193133047</v>
      </c>
    </row>
    <row r="73" spans="1:19" ht="13.5" thickBot="1" x14ac:dyDescent="0.25">
      <c r="A73" s="40" t="s">
        <v>58</v>
      </c>
      <c r="B73" s="34">
        <v>6627</v>
      </c>
      <c r="C73" s="34">
        <v>6393492.5654402738</v>
      </c>
      <c r="D73" s="35">
        <v>4883</v>
      </c>
      <c r="E73" s="20"/>
      <c r="F73" s="69" t="s">
        <v>58</v>
      </c>
      <c r="G73" s="74">
        <v>7015</v>
      </c>
      <c r="H73" s="74">
        <v>6694878.652977813</v>
      </c>
      <c r="I73" s="75">
        <v>4199</v>
      </c>
      <c r="K73" s="12" t="s">
        <v>58</v>
      </c>
      <c r="L73" s="104">
        <v>-5.5310049893086188E-2</v>
      </c>
      <c r="M73" s="104">
        <v>-4.5017408553549521E-2</v>
      </c>
      <c r="N73" s="105">
        <v>0.16289592760181004</v>
      </c>
    </row>
    <row r="74" spans="1:19" ht="13.5" thickBot="1" x14ac:dyDescent="0.25">
      <c r="B74" s="37"/>
      <c r="C74" s="37"/>
      <c r="D74" s="37"/>
      <c r="E74" s="20"/>
      <c r="F74" s="63"/>
      <c r="G74" s="70"/>
      <c r="H74" s="70"/>
      <c r="I74" s="70"/>
      <c r="L74" s="100"/>
      <c r="M74" s="100"/>
      <c r="N74" s="100"/>
    </row>
    <row r="75" spans="1:19" ht="13.5" thickBot="1" x14ac:dyDescent="0.25">
      <c r="A75" s="84" t="s">
        <v>59</v>
      </c>
      <c r="B75" s="85">
        <v>40955</v>
      </c>
      <c r="C75" s="85">
        <v>47473245.913178027</v>
      </c>
      <c r="D75" s="85">
        <v>26444</v>
      </c>
      <c r="E75" s="20"/>
      <c r="F75" s="50" t="s">
        <v>59</v>
      </c>
      <c r="G75" s="51">
        <v>39348</v>
      </c>
      <c r="H75" s="51">
        <v>44307691.213735744</v>
      </c>
      <c r="I75" s="55">
        <v>23129</v>
      </c>
      <c r="K75" s="98" t="s">
        <v>59</v>
      </c>
      <c r="L75" s="99">
        <v>4.0840703466503925E-2</v>
      </c>
      <c r="M75" s="99">
        <v>7.1444812688884474E-2</v>
      </c>
      <c r="N75" s="99">
        <v>0.14332655973020891</v>
      </c>
      <c r="P75" s="6"/>
      <c r="Q75" s="6"/>
      <c r="R75" s="6"/>
      <c r="S75" s="6"/>
    </row>
    <row r="76" spans="1:19" ht="13.5" thickBot="1" x14ac:dyDescent="0.25">
      <c r="A76" s="92" t="s">
        <v>60</v>
      </c>
      <c r="B76" s="34">
        <v>40955</v>
      </c>
      <c r="C76" s="34">
        <v>47473245.913178027</v>
      </c>
      <c r="D76" s="35">
        <v>26444</v>
      </c>
      <c r="E76" s="20"/>
      <c r="F76" s="72" t="s">
        <v>60</v>
      </c>
      <c r="G76" s="61">
        <v>39348</v>
      </c>
      <c r="H76" s="61">
        <v>44307691.213735744</v>
      </c>
      <c r="I76" s="62">
        <v>23129</v>
      </c>
      <c r="K76" s="14" t="s">
        <v>60</v>
      </c>
      <c r="L76" s="104">
        <v>4.0840703466503925E-2</v>
      </c>
      <c r="M76" s="104">
        <v>7.1444812688884474E-2</v>
      </c>
      <c r="N76" s="105">
        <v>0.14332655973020891</v>
      </c>
    </row>
    <row r="77" spans="1:19" ht="13.5" thickBot="1" x14ac:dyDescent="0.25">
      <c r="B77" s="37"/>
      <c r="C77" s="37"/>
      <c r="D77" s="37"/>
      <c r="E77" s="20"/>
      <c r="F77" s="63"/>
      <c r="G77" s="70"/>
      <c r="H77" s="70"/>
      <c r="I77" s="70"/>
      <c r="L77" s="100"/>
      <c r="M77" s="100"/>
      <c r="N77" s="100"/>
    </row>
    <row r="78" spans="1:19" ht="13.5" thickBot="1" x14ac:dyDescent="0.25">
      <c r="A78" s="84" t="s">
        <v>61</v>
      </c>
      <c r="B78" s="85">
        <v>23563</v>
      </c>
      <c r="C78" s="85">
        <v>19359030.891935416</v>
      </c>
      <c r="D78" s="85">
        <v>13976</v>
      </c>
      <c r="E78" s="20"/>
      <c r="F78" s="50" t="s">
        <v>61</v>
      </c>
      <c r="G78" s="51">
        <v>24924</v>
      </c>
      <c r="H78" s="51">
        <v>19951783.980340898</v>
      </c>
      <c r="I78" s="55">
        <v>14692</v>
      </c>
      <c r="K78" s="98" t="s">
        <v>61</v>
      </c>
      <c r="L78" s="99">
        <v>-5.4606002246830321E-2</v>
      </c>
      <c r="M78" s="99">
        <v>-2.9709277575856841E-2</v>
      </c>
      <c r="N78" s="99">
        <v>-4.8734004900626182E-2</v>
      </c>
      <c r="P78" s="6"/>
      <c r="Q78" s="6"/>
      <c r="R78" s="6"/>
      <c r="S78" s="6"/>
    </row>
    <row r="79" spans="1:19" ht="13.5" thickBot="1" x14ac:dyDescent="0.25">
      <c r="A79" s="92" t="s">
        <v>62</v>
      </c>
      <c r="B79" s="34">
        <v>23563</v>
      </c>
      <c r="C79" s="34">
        <v>19359030.891935416</v>
      </c>
      <c r="D79" s="35">
        <v>13976</v>
      </c>
      <c r="E79" s="20"/>
      <c r="F79" s="72" t="s">
        <v>62</v>
      </c>
      <c r="G79" s="61">
        <v>24924</v>
      </c>
      <c r="H79" s="61">
        <v>19951783.980340898</v>
      </c>
      <c r="I79" s="62">
        <v>14692</v>
      </c>
      <c r="K79" s="14" t="s">
        <v>62</v>
      </c>
      <c r="L79" s="104">
        <v>-5.4606002246830321E-2</v>
      </c>
      <c r="M79" s="104">
        <v>-2.9709277575856841E-2</v>
      </c>
      <c r="N79" s="105">
        <v>-4.8734004900626182E-2</v>
      </c>
    </row>
    <row r="80" spans="1:19" ht="13.5" thickBot="1" x14ac:dyDescent="0.25">
      <c r="B80" s="37"/>
      <c r="C80" s="37"/>
      <c r="D80" s="37"/>
      <c r="E80" s="20"/>
      <c r="F80" s="63"/>
      <c r="G80" s="70"/>
      <c r="H80" s="70"/>
      <c r="I80" s="70"/>
      <c r="L80" s="100"/>
      <c r="M80" s="100"/>
      <c r="N80" s="100"/>
    </row>
    <row r="81" spans="1:19" ht="13.5" thickBot="1" x14ac:dyDescent="0.25">
      <c r="A81" s="84" t="s">
        <v>63</v>
      </c>
      <c r="B81" s="85">
        <v>7038</v>
      </c>
      <c r="C81" s="85">
        <v>7865309.8781265374</v>
      </c>
      <c r="D81" s="85">
        <v>5454</v>
      </c>
      <c r="E81" s="20"/>
      <c r="F81" s="50" t="s">
        <v>63</v>
      </c>
      <c r="G81" s="51">
        <v>6834</v>
      </c>
      <c r="H81" s="51">
        <v>7682466.8428871529</v>
      </c>
      <c r="I81" s="55">
        <v>4756</v>
      </c>
      <c r="K81" s="98" t="s">
        <v>63</v>
      </c>
      <c r="L81" s="99">
        <v>2.9850746268656803E-2</v>
      </c>
      <c r="M81" s="99">
        <v>2.3800042223243834E-2</v>
      </c>
      <c r="N81" s="99">
        <v>0.14676198486122782</v>
      </c>
      <c r="P81" s="6"/>
      <c r="Q81" s="6"/>
      <c r="R81" s="6"/>
      <c r="S81" s="6"/>
    </row>
    <row r="82" spans="1:19" ht="13.5" thickBot="1" x14ac:dyDescent="0.25">
      <c r="A82" s="92" t="s">
        <v>64</v>
      </c>
      <c r="B82" s="34">
        <v>7038</v>
      </c>
      <c r="C82" s="34">
        <v>7865309.8781265374</v>
      </c>
      <c r="D82" s="35">
        <v>5454</v>
      </c>
      <c r="E82" s="20"/>
      <c r="F82" s="72" t="s">
        <v>64</v>
      </c>
      <c r="G82" s="61">
        <v>6834</v>
      </c>
      <c r="H82" s="61">
        <v>7682466.8428871529</v>
      </c>
      <c r="I82" s="62">
        <v>4756</v>
      </c>
      <c r="K82" s="14" t="s">
        <v>64</v>
      </c>
      <c r="L82" s="104">
        <v>2.9850746268656803E-2</v>
      </c>
      <c r="M82" s="104">
        <v>2.3800042223243834E-2</v>
      </c>
      <c r="N82" s="105">
        <v>0.14676198486122782</v>
      </c>
    </row>
    <row r="83" spans="1:19" ht="13.5" thickBot="1" x14ac:dyDescent="0.25">
      <c r="B83" s="111"/>
      <c r="C83" s="111"/>
      <c r="D83" s="111"/>
      <c r="E83" s="20"/>
      <c r="F83" s="63"/>
      <c r="G83" s="122"/>
      <c r="H83" s="122"/>
      <c r="I83" s="122"/>
      <c r="L83" s="100"/>
      <c r="M83" s="100"/>
      <c r="N83" s="100"/>
    </row>
    <row r="84" spans="1:19" ht="13.5" thickBot="1" x14ac:dyDescent="0.25">
      <c r="A84" s="84" t="s">
        <v>65</v>
      </c>
      <c r="B84" s="85">
        <v>12655</v>
      </c>
      <c r="C84" s="85">
        <v>14034213.52816413</v>
      </c>
      <c r="D84" s="85">
        <v>10049</v>
      </c>
      <c r="E84" s="20"/>
      <c r="F84" s="50" t="s">
        <v>65</v>
      </c>
      <c r="G84" s="51">
        <v>11659</v>
      </c>
      <c r="H84" s="51">
        <v>11629620.817244489</v>
      </c>
      <c r="I84" s="55">
        <v>8487</v>
      </c>
      <c r="K84" s="98" t="s">
        <v>65</v>
      </c>
      <c r="L84" s="99">
        <v>8.5427566686679723E-2</v>
      </c>
      <c r="M84" s="99">
        <v>0.20676449806120023</v>
      </c>
      <c r="N84" s="99">
        <v>0.18404618828796981</v>
      </c>
      <c r="P84" s="6"/>
      <c r="Q84" s="6"/>
      <c r="R84" s="6"/>
      <c r="S84" s="6"/>
    </row>
    <row r="85" spans="1:19" ht="13.5" thickBot="1" x14ac:dyDescent="0.25">
      <c r="A85" s="38" t="s">
        <v>66</v>
      </c>
      <c r="B85" s="30">
        <v>3512</v>
      </c>
      <c r="C85" s="30">
        <v>3401067.2330611148</v>
      </c>
      <c r="D85" s="31">
        <v>2820</v>
      </c>
      <c r="E85" s="20"/>
      <c r="F85" s="73" t="s">
        <v>66</v>
      </c>
      <c r="G85" s="57">
        <v>3137</v>
      </c>
      <c r="H85" s="57">
        <v>3204857.1375428122</v>
      </c>
      <c r="I85" s="58">
        <v>2125</v>
      </c>
      <c r="K85" s="10" t="s">
        <v>66</v>
      </c>
      <c r="L85" s="102">
        <v>0.11954096270321957</v>
      </c>
      <c r="M85" s="102">
        <v>6.1222727596756066E-2</v>
      </c>
      <c r="N85" s="103">
        <v>0.32705882352941185</v>
      </c>
    </row>
    <row r="86" spans="1:19" ht="13.5" thickBot="1" x14ac:dyDescent="0.25">
      <c r="A86" s="39" t="s">
        <v>67</v>
      </c>
      <c r="B86" s="30">
        <v>2194</v>
      </c>
      <c r="C86" s="30">
        <v>2617075.6103889979</v>
      </c>
      <c r="D86" s="31">
        <v>1777</v>
      </c>
      <c r="E86" s="20"/>
      <c r="F86" s="68" t="s">
        <v>67</v>
      </c>
      <c r="G86" s="79">
        <v>1715</v>
      </c>
      <c r="H86" s="79">
        <v>1991248.7158766103</v>
      </c>
      <c r="I86" s="80">
        <v>1292</v>
      </c>
      <c r="K86" s="11" t="s">
        <v>67</v>
      </c>
      <c r="L86" s="102">
        <v>0.27930029154518943</v>
      </c>
      <c r="M86" s="102">
        <v>0.31428866194491389</v>
      </c>
      <c r="N86" s="103">
        <v>0.37538699690402466</v>
      </c>
    </row>
    <row r="87" spans="1:19" ht="13.5" thickBot="1" x14ac:dyDescent="0.25">
      <c r="A87" s="40" t="s">
        <v>68</v>
      </c>
      <c r="B87" s="34">
        <v>6949</v>
      </c>
      <c r="C87" s="34">
        <v>8016070.6847140174</v>
      </c>
      <c r="D87" s="35">
        <v>5452</v>
      </c>
      <c r="E87" s="20"/>
      <c r="F87" s="69" t="s">
        <v>68</v>
      </c>
      <c r="G87" s="74">
        <v>6807</v>
      </c>
      <c r="H87" s="74">
        <v>6433514.9638250656</v>
      </c>
      <c r="I87" s="75">
        <v>5070</v>
      </c>
      <c r="K87" s="12" t="s">
        <v>68</v>
      </c>
      <c r="L87" s="104">
        <v>2.0860878507418912E-2</v>
      </c>
      <c r="M87" s="104">
        <v>0.24598617237816112</v>
      </c>
      <c r="N87" s="105">
        <v>7.5345167652860034E-2</v>
      </c>
    </row>
    <row r="88" spans="1:19" ht="13.5" thickBot="1" x14ac:dyDescent="0.25">
      <c r="B88" s="37"/>
      <c r="C88" s="37"/>
      <c r="D88" s="37"/>
      <c r="E88" s="20"/>
      <c r="F88" s="63"/>
      <c r="G88" s="70"/>
      <c r="H88" s="70"/>
      <c r="I88" s="70"/>
      <c r="L88" s="100"/>
      <c r="M88" s="100"/>
      <c r="N88" s="100"/>
    </row>
    <row r="89" spans="1:19" ht="13.5" thickBot="1" x14ac:dyDescent="0.25">
      <c r="A89" s="90" t="s">
        <v>69</v>
      </c>
      <c r="B89" s="85">
        <v>2205</v>
      </c>
      <c r="C89" s="85">
        <v>2325292.0723293107</v>
      </c>
      <c r="D89" s="85">
        <v>1730</v>
      </c>
      <c r="E89" s="20"/>
      <c r="F89" s="54" t="s">
        <v>69</v>
      </c>
      <c r="G89" s="51">
        <v>2542</v>
      </c>
      <c r="H89" s="51">
        <v>2553854.903756795</v>
      </c>
      <c r="I89" s="55">
        <v>1855</v>
      </c>
      <c r="K89" s="101" t="s">
        <v>69</v>
      </c>
      <c r="L89" s="99">
        <v>-0.13257277734067663</v>
      </c>
      <c r="M89" s="99">
        <v>-8.949718760108949E-2</v>
      </c>
      <c r="N89" s="99">
        <v>-6.7385444743935263E-2</v>
      </c>
      <c r="P89" s="6"/>
      <c r="Q89" s="6"/>
      <c r="R89" s="6"/>
      <c r="S89" s="6"/>
    </row>
    <row r="90" spans="1:19" ht="13.5" thickBot="1" x14ac:dyDescent="0.25">
      <c r="A90" s="91" t="s">
        <v>70</v>
      </c>
      <c r="B90" s="34">
        <v>2205</v>
      </c>
      <c r="C90" s="34">
        <v>2325292.0723293107</v>
      </c>
      <c r="D90" s="35">
        <v>1730</v>
      </c>
      <c r="E90" s="20"/>
      <c r="F90" s="71" t="s">
        <v>70</v>
      </c>
      <c r="G90" s="61">
        <v>2542</v>
      </c>
      <c r="H90" s="61">
        <v>2553854.903756795</v>
      </c>
      <c r="I90" s="62">
        <v>1855</v>
      </c>
      <c r="K90" s="13" t="s">
        <v>70</v>
      </c>
      <c r="L90" s="104">
        <v>-0.13257277734067663</v>
      </c>
      <c r="M90" s="104">
        <v>-8.949718760108949E-2</v>
      </c>
      <c r="N90" s="105">
        <v>-6.7385444743935263E-2</v>
      </c>
    </row>
    <row r="91" spans="1:19" ht="13.5" thickBot="1" x14ac:dyDescent="0.25">
      <c r="B91" s="37"/>
      <c r="C91" s="37"/>
      <c r="D91" s="37"/>
      <c r="E91" s="20"/>
      <c r="F91" s="63"/>
      <c r="G91" s="70"/>
      <c r="H91" s="70"/>
      <c r="I91" s="70"/>
      <c r="L91" s="100"/>
      <c r="M91" s="100"/>
      <c r="N91" s="100"/>
    </row>
    <row r="92" spans="1:19" ht="13.5" thickBot="1" x14ac:dyDescent="0.25">
      <c r="A92" s="92" t="s">
        <v>71</v>
      </c>
      <c r="B92" s="125"/>
      <c r="C92" s="125"/>
      <c r="D92" s="126"/>
      <c r="E92" s="20"/>
      <c r="F92" s="72" t="s">
        <v>71</v>
      </c>
      <c r="G92" s="125"/>
      <c r="H92" s="125"/>
      <c r="I92" s="126"/>
      <c r="K92" s="14" t="s">
        <v>71</v>
      </c>
      <c r="L92" s="125"/>
      <c r="M92" s="125"/>
      <c r="N92" s="126"/>
    </row>
  </sheetData>
  <mergeCells count="1">
    <mergeCell ref="K1:L1"/>
  </mergeCells>
  <pageMargins left="0.7" right="0.7" top="0.75" bottom="0.75" header="0.3" footer="0.3"/>
  <pageSetup paperSize="9" orientation="portrait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theme="6"/>
  </sheetPr>
  <dimension ref="A1:T92"/>
  <sheetViews>
    <sheetView zoomScale="85" zoomScaleNormal="85" workbookViewId="0">
      <selection activeCell="B92" sqref="B92:D92"/>
    </sheetView>
  </sheetViews>
  <sheetFormatPr baseColWidth="10" defaultColWidth="9.140625" defaultRowHeight="12.75" x14ac:dyDescent="0.2"/>
  <cols>
    <col min="1" max="1" width="22.140625" style="24" bestFit="1" customWidth="1"/>
    <col min="2" max="2" width="12.42578125" style="24" bestFit="1" customWidth="1"/>
    <col min="3" max="3" width="13.28515625" style="24" bestFit="1" customWidth="1"/>
    <col min="4" max="4" width="9.140625" style="24"/>
    <col min="5" max="5" width="9.140625" style="2"/>
    <col min="6" max="6" width="22.140625" style="43" bestFit="1" customWidth="1"/>
    <col min="7" max="7" width="12.42578125" style="43" bestFit="1" customWidth="1"/>
    <col min="8" max="8" width="13.140625" style="43" bestFit="1" customWidth="1"/>
    <col min="9" max="9" width="9.140625" style="43"/>
    <col min="10" max="10" width="9.140625" style="2"/>
    <col min="11" max="11" width="22.140625" style="2" bestFit="1" customWidth="1"/>
    <col min="12" max="12" width="12.140625" style="2" bestFit="1" customWidth="1"/>
    <col min="13" max="13" width="12" style="2" customWidth="1"/>
    <col min="14" max="14" width="9.42578125" style="2" customWidth="1"/>
    <col min="15" max="18" width="9.140625" style="2"/>
    <col min="19" max="19" width="10.7109375" style="2" bestFit="1" customWidth="1"/>
    <col min="20" max="246" width="9.140625" style="2"/>
    <col min="247" max="247" width="22.7109375" style="2" bestFit="1" customWidth="1"/>
    <col min="248" max="248" width="12.140625" style="2" customWidth="1"/>
    <col min="249" max="249" width="16.7109375" style="2" customWidth="1"/>
    <col min="250" max="250" width="13.28515625" style="2" bestFit="1" customWidth="1"/>
    <col min="251" max="502" width="9.140625" style="2"/>
    <col min="503" max="503" width="22.7109375" style="2" bestFit="1" customWidth="1"/>
    <col min="504" max="504" width="12.140625" style="2" customWidth="1"/>
    <col min="505" max="505" width="16.7109375" style="2" customWidth="1"/>
    <col min="506" max="506" width="13.28515625" style="2" bestFit="1" customWidth="1"/>
    <col min="507" max="758" width="9.140625" style="2"/>
    <col min="759" max="759" width="22.7109375" style="2" bestFit="1" customWidth="1"/>
    <col min="760" max="760" width="12.140625" style="2" customWidth="1"/>
    <col min="761" max="761" width="16.7109375" style="2" customWidth="1"/>
    <col min="762" max="762" width="13.28515625" style="2" bestFit="1" customWidth="1"/>
    <col min="763" max="1014" width="9.140625" style="2"/>
    <col min="1015" max="1015" width="22.7109375" style="2" bestFit="1" customWidth="1"/>
    <col min="1016" max="1016" width="12.140625" style="2" customWidth="1"/>
    <col min="1017" max="1017" width="16.7109375" style="2" customWidth="1"/>
    <col min="1018" max="1018" width="13.28515625" style="2" bestFit="1" customWidth="1"/>
    <col min="1019" max="1270" width="9.140625" style="2"/>
    <col min="1271" max="1271" width="22.7109375" style="2" bestFit="1" customWidth="1"/>
    <col min="1272" max="1272" width="12.140625" style="2" customWidth="1"/>
    <col min="1273" max="1273" width="16.7109375" style="2" customWidth="1"/>
    <col min="1274" max="1274" width="13.28515625" style="2" bestFit="1" customWidth="1"/>
    <col min="1275" max="1526" width="9.140625" style="2"/>
    <col min="1527" max="1527" width="22.7109375" style="2" bestFit="1" customWidth="1"/>
    <col min="1528" max="1528" width="12.140625" style="2" customWidth="1"/>
    <col min="1529" max="1529" width="16.7109375" style="2" customWidth="1"/>
    <col min="1530" max="1530" width="13.28515625" style="2" bestFit="1" customWidth="1"/>
    <col min="1531" max="1782" width="9.140625" style="2"/>
    <col min="1783" max="1783" width="22.7109375" style="2" bestFit="1" customWidth="1"/>
    <col min="1784" max="1784" width="12.140625" style="2" customWidth="1"/>
    <col min="1785" max="1785" width="16.7109375" style="2" customWidth="1"/>
    <col min="1786" max="1786" width="13.28515625" style="2" bestFit="1" customWidth="1"/>
    <col min="1787" max="2038" width="9.140625" style="2"/>
    <col min="2039" max="2039" width="22.7109375" style="2" bestFit="1" customWidth="1"/>
    <col min="2040" max="2040" width="12.140625" style="2" customWidth="1"/>
    <col min="2041" max="2041" width="16.7109375" style="2" customWidth="1"/>
    <col min="2042" max="2042" width="13.28515625" style="2" bestFit="1" customWidth="1"/>
    <col min="2043" max="2294" width="9.140625" style="2"/>
    <col min="2295" max="2295" width="22.7109375" style="2" bestFit="1" customWidth="1"/>
    <col min="2296" max="2296" width="12.140625" style="2" customWidth="1"/>
    <col min="2297" max="2297" width="16.7109375" style="2" customWidth="1"/>
    <col min="2298" max="2298" width="13.28515625" style="2" bestFit="1" customWidth="1"/>
    <col min="2299" max="2550" width="9.140625" style="2"/>
    <col min="2551" max="2551" width="22.7109375" style="2" bestFit="1" customWidth="1"/>
    <col min="2552" max="2552" width="12.140625" style="2" customWidth="1"/>
    <col min="2553" max="2553" width="16.7109375" style="2" customWidth="1"/>
    <col min="2554" max="2554" width="13.28515625" style="2" bestFit="1" customWidth="1"/>
    <col min="2555" max="2806" width="9.140625" style="2"/>
    <col min="2807" max="2807" width="22.7109375" style="2" bestFit="1" customWidth="1"/>
    <col min="2808" max="2808" width="12.140625" style="2" customWidth="1"/>
    <col min="2809" max="2809" width="16.7109375" style="2" customWidth="1"/>
    <col min="2810" max="2810" width="13.28515625" style="2" bestFit="1" customWidth="1"/>
    <col min="2811" max="3062" width="9.140625" style="2"/>
    <col min="3063" max="3063" width="22.7109375" style="2" bestFit="1" customWidth="1"/>
    <col min="3064" max="3064" width="12.140625" style="2" customWidth="1"/>
    <col min="3065" max="3065" width="16.7109375" style="2" customWidth="1"/>
    <col min="3066" max="3066" width="13.28515625" style="2" bestFit="1" customWidth="1"/>
    <col min="3067" max="3318" width="9.140625" style="2"/>
    <col min="3319" max="3319" width="22.7109375" style="2" bestFit="1" customWidth="1"/>
    <col min="3320" max="3320" width="12.140625" style="2" customWidth="1"/>
    <col min="3321" max="3321" width="16.7109375" style="2" customWidth="1"/>
    <col min="3322" max="3322" width="13.28515625" style="2" bestFit="1" customWidth="1"/>
    <col min="3323" max="3574" width="9.140625" style="2"/>
    <col min="3575" max="3575" width="22.7109375" style="2" bestFit="1" customWidth="1"/>
    <col min="3576" max="3576" width="12.140625" style="2" customWidth="1"/>
    <col min="3577" max="3577" width="16.7109375" style="2" customWidth="1"/>
    <col min="3578" max="3578" width="13.28515625" style="2" bestFit="1" customWidth="1"/>
    <col min="3579" max="3830" width="9.140625" style="2"/>
    <col min="3831" max="3831" width="22.7109375" style="2" bestFit="1" customWidth="1"/>
    <col min="3832" max="3832" width="12.140625" style="2" customWidth="1"/>
    <col min="3833" max="3833" width="16.7109375" style="2" customWidth="1"/>
    <col min="3834" max="3834" width="13.28515625" style="2" bestFit="1" customWidth="1"/>
    <col min="3835" max="4086" width="9.140625" style="2"/>
    <col min="4087" max="4087" width="22.7109375" style="2" bestFit="1" customWidth="1"/>
    <col min="4088" max="4088" width="12.140625" style="2" customWidth="1"/>
    <col min="4089" max="4089" width="16.7109375" style="2" customWidth="1"/>
    <col min="4090" max="4090" width="13.28515625" style="2" bestFit="1" customWidth="1"/>
    <col min="4091" max="4342" width="9.140625" style="2"/>
    <col min="4343" max="4343" width="22.7109375" style="2" bestFit="1" customWidth="1"/>
    <col min="4344" max="4344" width="12.140625" style="2" customWidth="1"/>
    <col min="4345" max="4345" width="16.7109375" style="2" customWidth="1"/>
    <col min="4346" max="4346" width="13.28515625" style="2" bestFit="1" customWidth="1"/>
    <col min="4347" max="4598" width="9.140625" style="2"/>
    <col min="4599" max="4599" width="22.7109375" style="2" bestFit="1" customWidth="1"/>
    <col min="4600" max="4600" width="12.140625" style="2" customWidth="1"/>
    <col min="4601" max="4601" width="16.7109375" style="2" customWidth="1"/>
    <col min="4602" max="4602" width="13.28515625" style="2" bestFit="1" customWidth="1"/>
    <col min="4603" max="4854" width="9.140625" style="2"/>
    <col min="4855" max="4855" width="22.7109375" style="2" bestFit="1" customWidth="1"/>
    <col min="4856" max="4856" width="12.140625" style="2" customWidth="1"/>
    <col min="4857" max="4857" width="16.7109375" style="2" customWidth="1"/>
    <col min="4858" max="4858" width="13.28515625" style="2" bestFit="1" customWidth="1"/>
    <col min="4859" max="5110" width="9.140625" style="2"/>
    <col min="5111" max="5111" width="22.7109375" style="2" bestFit="1" customWidth="1"/>
    <col min="5112" max="5112" width="12.140625" style="2" customWidth="1"/>
    <col min="5113" max="5113" width="16.7109375" style="2" customWidth="1"/>
    <col min="5114" max="5114" width="13.28515625" style="2" bestFit="1" customWidth="1"/>
    <col min="5115" max="5366" width="9.140625" style="2"/>
    <col min="5367" max="5367" width="22.7109375" style="2" bestFit="1" customWidth="1"/>
    <col min="5368" max="5368" width="12.140625" style="2" customWidth="1"/>
    <col min="5369" max="5369" width="16.7109375" style="2" customWidth="1"/>
    <col min="5370" max="5370" width="13.28515625" style="2" bestFit="1" customWidth="1"/>
    <col min="5371" max="5622" width="9.140625" style="2"/>
    <col min="5623" max="5623" width="22.7109375" style="2" bestFit="1" customWidth="1"/>
    <col min="5624" max="5624" width="12.140625" style="2" customWidth="1"/>
    <col min="5625" max="5625" width="16.7109375" style="2" customWidth="1"/>
    <col min="5626" max="5626" width="13.28515625" style="2" bestFit="1" customWidth="1"/>
    <col min="5627" max="5878" width="9.140625" style="2"/>
    <col min="5879" max="5879" width="22.7109375" style="2" bestFit="1" customWidth="1"/>
    <col min="5880" max="5880" width="12.140625" style="2" customWidth="1"/>
    <col min="5881" max="5881" width="16.7109375" style="2" customWidth="1"/>
    <col min="5882" max="5882" width="13.28515625" style="2" bestFit="1" customWidth="1"/>
    <col min="5883" max="6134" width="9.140625" style="2"/>
    <col min="6135" max="6135" width="22.7109375" style="2" bestFit="1" customWidth="1"/>
    <col min="6136" max="6136" width="12.140625" style="2" customWidth="1"/>
    <col min="6137" max="6137" width="16.7109375" style="2" customWidth="1"/>
    <col min="6138" max="6138" width="13.28515625" style="2" bestFit="1" customWidth="1"/>
    <col min="6139" max="6390" width="9.140625" style="2"/>
    <col min="6391" max="6391" width="22.7109375" style="2" bestFit="1" customWidth="1"/>
    <col min="6392" max="6392" width="12.140625" style="2" customWidth="1"/>
    <col min="6393" max="6393" width="16.7109375" style="2" customWidth="1"/>
    <col min="6394" max="6394" width="13.28515625" style="2" bestFit="1" customWidth="1"/>
    <col min="6395" max="6646" width="9.140625" style="2"/>
    <col min="6647" max="6647" width="22.7109375" style="2" bestFit="1" customWidth="1"/>
    <col min="6648" max="6648" width="12.140625" style="2" customWidth="1"/>
    <col min="6649" max="6649" width="16.7109375" style="2" customWidth="1"/>
    <col min="6650" max="6650" width="13.28515625" style="2" bestFit="1" customWidth="1"/>
    <col min="6651" max="6902" width="9.140625" style="2"/>
    <col min="6903" max="6903" width="22.7109375" style="2" bestFit="1" customWidth="1"/>
    <col min="6904" max="6904" width="12.140625" style="2" customWidth="1"/>
    <col min="6905" max="6905" width="16.7109375" style="2" customWidth="1"/>
    <col min="6906" max="6906" width="13.28515625" style="2" bestFit="1" customWidth="1"/>
    <col min="6907" max="7158" width="9.140625" style="2"/>
    <col min="7159" max="7159" width="22.7109375" style="2" bestFit="1" customWidth="1"/>
    <col min="7160" max="7160" width="12.140625" style="2" customWidth="1"/>
    <col min="7161" max="7161" width="16.7109375" style="2" customWidth="1"/>
    <col min="7162" max="7162" width="13.28515625" style="2" bestFit="1" customWidth="1"/>
    <col min="7163" max="7414" width="9.140625" style="2"/>
    <col min="7415" max="7415" width="22.7109375" style="2" bestFit="1" customWidth="1"/>
    <col min="7416" max="7416" width="12.140625" style="2" customWidth="1"/>
    <col min="7417" max="7417" width="16.7109375" style="2" customWidth="1"/>
    <col min="7418" max="7418" width="13.28515625" style="2" bestFit="1" customWidth="1"/>
    <col min="7419" max="7670" width="9.140625" style="2"/>
    <col min="7671" max="7671" width="22.7109375" style="2" bestFit="1" customWidth="1"/>
    <col min="7672" max="7672" width="12.140625" style="2" customWidth="1"/>
    <col min="7673" max="7673" width="16.7109375" style="2" customWidth="1"/>
    <col min="7674" max="7674" width="13.28515625" style="2" bestFit="1" customWidth="1"/>
    <col min="7675" max="7926" width="9.140625" style="2"/>
    <col min="7927" max="7927" width="22.7109375" style="2" bestFit="1" customWidth="1"/>
    <col min="7928" max="7928" width="12.140625" style="2" customWidth="1"/>
    <col min="7929" max="7929" width="16.7109375" style="2" customWidth="1"/>
    <col min="7930" max="7930" width="13.28515625" style="2" bestFit="1" customWidth="1"/>
    <col min="7931" max="8182" width="9.140625" style="2"/>
    <col min="8183" max="8183" width="22.7109375" style="2" bestFit="1" customWidth="1"/>
    <col min="8184" max="8184" width="12.140625" style="2" customWidth="1"/>
    <col min="8185" max="8185" width="16.7109375" style="2" customWidth="1"/>
    <col min="8186" max="8186" width="13.28515625" style="2" bestFit="1" customWidth="1"/>
    <col min="8187" max="8438" width="9.140625" style="2"/>
    <col min="8439" max="8439" width="22.7109375" style="2" bestFit="1" customWidth="1"/>
    <col min="8440" max="8440" width="12.140625" style="2" customWidth="1"/>
    <col min="8441" max="8441" width="16.7109375" style="2" customWidth="1"/>
    <col min="8442" max="8442" width="13.28515625" style="2" bestFit="1" customWidth="1"/>
    <col min="8443" max="8694" width="9.140625" style="2"/>
    <col min="8695" max="8695" width="22.7109375" style="2" bestFit="1" customWidth="1"/>
    <col min="8696" max="8696" width="12.140625" style="2" customWidth="1"/>
    <col min="8697" max="8697" width="16.7109375" style="2" customWidth="1"/>
    <col min="8698" max="8698" width="13.28515625" style="2" bestFit="1" customWidth="1"/>
    <col min="8699" max="8950" width="9.140625" style="2"/>
    <col min="8951" max="8951" width="22.7109375" style="2" bestFit="1" customWidth="1"/>
    <col min="8952" max="8952" width="12.140625" style="2" customWidth="1"/>
    <col min="8953" max="8953" width="16.7109375" style="2" customWidth="1"/>
    <col min="8954" max="8954" width="13.28515625" style="2" bestFit="1" customWidth="1"/>
    <col min="8955" max="9206" width="9.140625" style="2"/>
    <col min="9207" max="9207" width="22.7109375" style="2" bestFit="1" customWidth="1"/>
    <col min="9208" max="9208" width="12.140625" style="2" customWidth="1"/>
    <col min="9209" max="9209" width="16.7109375" style="2" customWidth="1"/>
    <col min="9210" max="9210" width="13.28515625" style="2" bestFit="1" customWidth="1"/>
    <col min="9211" max="9462" width="9.140625" style="2"/>
    <col min="9463" max="9463" width="22.7109375" style="2" bestFit="1" customWidth="1"/>
    <col min="9464" max="9464" width="12.140625" style="2" customWidth="1"/>
    <col min="9465" max="9465" width="16.7109375" style="2" customWidth="1"/>
    <col min="9466" max="9466" width="13.28515625" style="2" bestFit="1" customWidth="1"/>
    <col min="9467" max="9718" width="9.140625" style="2"/>
    <col min="9719" max="9719" width="22.7109375" style="2" bestFit="1" customWidth="1"/>
    <col min="9720" max="9720" width="12.140625" style="2" customWidth="1"/>
    <col min="9721" max="9721" width="16.7109375" style="2" customWidth="1"/>
    <col min="9722" max="9722" width="13.28515625" style="2" bestFit="1" customWidth="1"/>
    <col min="9723" max="9974" width="9.140625" style="2"/>
    <col min="9975" max="9975" width="22.7109375" style="2" bestFit="1" customWidth="1"/>
    <col min="9976" max="9976" width="12.140625" style="2" customWidth="1"/>
    <col min="9977" max="9977" width="16.7109375" style="2" customWidth="1"/>
    <col min="9978" max="9978" width="13.28515625" style="2" bestFit="1" customWidth="1"/>
    <col min="9979" max="10230" width="9.140625" style="2"/>
    <col min="10231" max="10231" width="22.7109375" style="2" bestFit="1" customWidth="1"/>
    <col min="10232" max="10232" width="12.140625" style="2" customWidth="1"/>
    <col min="10233" max="10233" width="16.7109375" style="2" customWidth="1"/>
    <col min="10234" max="10234" width="13.28515625" style="2" bestFit="1" customWidth="1"/>
    <col min="10235" max="10486" width="9.140625" style="2"/>
    <col min="10487" max="10487" width="22.7109375" style="2" bestFit="1" customWidth="1"/>
    <col min="10488" max="10488" width="12.140625" style="2" customWidth="1"/>
    <col min="10489" max="10489" width="16.7109375" style="2" customWidth="1"/>
    <col min="10490" max="10490" width="13.28515625" style="2" bestFit="1" customWidth="1"/>
    <col min="10491" max="10742" width="9.140625" style="2"/>
    <col min="10743" max="10743" width="22.7109375" style="2" bestFit="1" customWidth="1"/>
    <col min="10744" max="10744" width="12.140625" style="2" customWidth="1"/>
    <col min="10745" max="10745" width="16.7109375" style="2" customWidth="1"/>
    <col min="10746" max="10746" width="13.28515625" style="2" bestFit="1" customWidth="1"/>
    <col min="10747" max="10998" width="9.140625" style="2"/>
    <col min="10999" max="10999" width="22.7109375" style="2" bestFit="1" customWidth="1"/>
    <col min="11000" max="11000" width="12.140625" style="2" customWidth="1"/>
    <col min="11001" max="11001" width="16.7109375" style="2" customWidth="1"/>
    <col min="11002" max="11002" width="13.28515625" style="2" bestFit="1" customWidth="1"/>
    <col min="11003" max="11254" width="9.140625" style="2"/>
    <col min="11255" max="11255" width="22.7109375" style="2" bestFit="1" customWidth="1"/>
    <col min="11256" max="11256" width="12.140625" style="2" customWidth="1"/>
    <col min="11257" max="11257" width="16.7109375" style="2" customWidth="1"/>
    <col min="11258" max="11258" width="13.28515625" style="2" bestFit="1" customWidth="1"/>
    <col min="11259" max="11510" width="9.140625" style="2"/>
    <col min="11511" max="11511" width="22.7109375" style="2" bestFit="1" customWidth="1"/>
    <col min="11512" max="11512" width="12.140625" style="2" customWidth="1"/>
    <col min="11513" max="11513" width="16.7109375" style="2" customWidth="1"/>
    <col min="11514" max="11514" width="13.28515625" style="2" bestFit="1" customWidth="1"/>
    <col min="11515" max="11766" width="9.140625" style="2"/>
    <col min="11767" max="11767" width="22.7109375" style="2" bestFit="1" customWidth="1"/>
    <col min="11768" max="11768" width="12.140625" style="2" customWidth="1"/>
    <col min="11769" max="11769" width="16.7109375" style="2" customWidth="1"/>
    <col min="11770" max="11770" width="13.28515625" style="2" bestFit="1" customWidth="1"/>
    <col min="11771" max="12022" width="9.140625" style="2"/>
    <col min="12023" max="12023" width="22.7109375" style="2" bestFit="1" customWidth="1"/>
    <col min="12024" max="12024" width="12.140625" style="2" customWidth="1"/>
    <col min="12025" max="12025" width="16.7109375" style="2" customWidth="1"/>
    <col min="12026" max="12026" width="13.28515625" style="2" bestFit="1" customWidth="1"/>
    <col min="12027" max="12278" width="9.140625" style="2"/>
    <col min="12279" max="12279" width="22.7109375" style="2" bestFit="1" customWidth="1"/>
    <col min="12280" max="12280" width="12.140625" style="2" customWidth="1"/>
    <col min="12281" max="12281" width="16.7109375" style="2" customWidth="1"/>
    <col min="12282" max="12282" width="13.28515625" style="2" bestFit="1" customWidth="1"/>
    <col min="12283" max="12534" width="9.140625" style="2"/>
    <col min="12535" max="12535" width="22.7109375" style="2" bestFit="1" customWidth="1"/>
    <col min="12536" max="12536" width="12.140625" style="2" customWidth="1"/>
    <col min="12537" max="12537" width="16.7109375" style="2" customWidth="1"/>
    <col min="12538" max="12538" width="13.28515625" style="2" bestFit="1" customWidth="1"/>
    <col min="12539" max="12790" width="9.140625" style="2"/>
    <col min="12791" max="12791" width="22.7109375" style="2" bestFit="1" customWidth="1"/>
    <col min="12792" max="12792" width="12.140625" style="2" customWidth="1"/>
    <col min="12793" max="12793" width="16.7109375" style="2" customWidth="1"/>
    <col min="12794" max="12794" width="13.28515625" style="2" bestFit="1" customWidth="1"/>
    <col min="12795" max="13046" width="9.140625" style="2"/>
    <col min="13047" max="13047" width="22.7109375" style="2" bestFit="1" customWidth="1"/>
    <col min="13048" max="13048" width="12.140625" style="2" customWidth="1"/>
    <col min="13049" max="13049" width="16.7109375" style="2" customWidth="1"/>
    <col min="13050" max="13050" width="13.28515625" style="2" bestFit="1" customWidth="1"/>
    <col min="13051" max="13302" width="9.140625" style="2"/>
    <col min="13303" max="13303" width="22.7109375" style="2" bestFit="1" customWidth="1"/>
    <col min="13304" max="13304" width="12.140625" style="2" customWidth="1"/>
    <col min="13305" max="13305" width="16.7109375" style="2" customWidth="1"/>
    <col min="13306" max="13306" width="13.28515625" style="2" bestFit="1" customWidth="1"/>
    <col min="13307" max="13558" width="9.140625" style="2"/>
    <col min="13559" max="13559" width="22.7109375" style="2" bestFit="1" customWidth="1"/>
    <col min="13560" max="13560" width="12.140625" style="2" customWidth="1"/>
    <col min="13561" max="13561" width="16.7109375" style="2" customWidth="1"/>
    <col min="13562" max="13562" width="13.28515625" style="2" bestFit="1" customWidth="1"/>
    <col min="13563" max="13814" width="9.140625" style="2"/>
    <col min="13815" max="13815" width="22.7109375" style="2" bestFit="1" customWidth="1"/>
    <col min="13816" max="13816" width="12.140625" style="2" customWidth="1"/>
    <col min="13817" max="13817" width="16.7109375" style="2" customWidth="1"/>
    <col min="13818" max="13818" width="13.28515625" style="2" bestFit="1" customWidth="1"/>
    <col min="13819" max="14070" width="9.140625" style="2"/>
    <col min="14071" max="14071" width="22.7109375" style="2" bestFit="1" customWidth="1"/>
    <col min="14072" max="14072" width="12.140625" style="2" customWidth="1"/>
    <col min="14073" max="14073" width="16.7109375" style="2" customWidth="1"/>
    <col min="14074" max="14074" width="13.28515625" style="2" bestFit="1" customWidth="1"/>
    <col min="14075" max="14326" width="9.140625" style="2"/>
    <col min="14327" max="14327" width="22.7109375" style="2" bestFit="1" customWidth="1"/>
    <col min="14328" max="14328" width="12.140625" style="2" customWidth="1"/>
    <col min="14329" max="14329" width="16.7109375" style="2" customWidth="1"/>
    <col min="14330" max="14330" width="13.28515625" style="2" bestFit="1" customWidth="1"/>
    <col min="14331" max="14582" width="9.140625" style="2"/>
    <col min="14583" max="14583" width="22.7109375" style="2" bestFit="1" customWidth="1"/>
    <col min="14584" max="14584" width="12.140625" style="2" customWidth="1"/>
    <col min="14585" max="14585" width="16.7109375" style="2" customWidth="1"/>
    <col min="14586" max="14586" width="13.28515625" style="2" bestFit="1" customWidth="1"/>
    <col min="14587" max="14838" width="9.140625" style="2"/>
    <col min="14839" max="14839" width="22.7109375" style="2" bestFit="1" customWidth="1"/>
    <col min="14840" max="14840" width="12.140625" style="2" customWidth="1"/>
    <col min="14841" max="14841" width="16.7109375" style="2" customWidth="1"/>
    <col min="14842" max="14842" width="13.28515625" style="2" bestFit="1" customWidth="1"/>
    <col min="14843" max="15094" width="9.140625" style="2"/>
    <col min="15095" max="15095" width="22.7109375" style="2" bestFit="1" customWidth="1"/>
    <col min="15096" max="15096" width="12.140625" style="2" customWidth="1"/>
    <col min="15097" max="15097" width="16.7109375" style="2" customWidth="1"/>
    <col min="15098" max="15098" width="13.28515625" style="2" bestFit="1" customWidth="1"/>
    <col min="15099" max="15350" width="9.140625" style="2"/>
    <col min="15351" max="15351" width="22.7109375" style="2" bestFit="1" customWidth="1"/>
    <col min="15352" max="15352" width="12.140625" style="2" customWidth="1"/>
    <col min="15353" max="15353" width="16.7109375" style="2" customWidth="1"/>
    <col min="15354" max="15354" width="13.28515625" style="2" bestFit="1" customWidth="1"/>
    <col min="15355" max="15606" width="9.140625" style="2"/>
    <col min="15607" max="15607" width="22.7109375" style="2" bestFit="1" customWidth="1"/>
    <col min="15608" max="15608" width="12.140625" style="2" customWidth="1"/>
    <col min="15609" max="15609" width="16.7109375" style="2" customWidth="1"/>
    <col min="15610" max="15610" width="13.28515625" style="2" bestFit="1" customWidth="1"/>
    <col min="15611" max="15862" width="9.140625" style="2"/>
    <col min="15863" max="15863" width="22.7109375" style="2" bestFit="1" customWidth="1"/>
    <col min="15864" max="15864" width="12.140625" style="2" customWidth="1"/>
    <col min="15865" max="15865" width="16.7109375" style="2" customWidth="1"/>
    <col min="15866" max="15866" width="13.28515625" style="2" bestFit="1" customWidth="1"/>
    <col min="15867" max="16118" width="9.140625" style="2"/>
    <col min="16119" max="16119" width="22.7109375" style="2" bestFit="1" customWidth="1"/>
    <col min="16120" max="16120" width="12.140625" style="2" customWidth="1"/>
    <col min="16121" max="16121" width="16.7109375" style="2" customWidth="1"/>
    <col min="16122" max="16122" width="13.28515625" style="2" bestFit="1" customWidth="1"/>
    <col min="16123" max="16384" width="9.140625" style="2"/>
  </cols>
  <sheetData>
    <row r="1" spans="1:18" x14ac:dyDescent="0.2">
      <c r="A1" s="22" t="s">
        <v>73</v>
      </c>
      <c r="B1" s="23" t="s">
        <v>75</v>
      </c>
      <c r="C1" s="25"/>
      <c r="D1" s="25"/>
      <c r="F1" s="41" t="s">
        <v>73</v>
      </c>
      <c r="G1" s="42" t="s">
        <v>75</v>
      </c>
      <c r="K1" s="169" t="s">
        <v>76</v>
      </c>
      <c r="L1" s="169"/>
      <c r="M1" s="44" t="s">
        <v>74</v>
      </c>
      <c r="N1" s="1"/>
    </row>
    <row r="2" spans="1:18" x14ac:dyDescent="0.2">
      <c r="A2" s="25" t="s">
        <v>80</v>
      </c>
      <c r="B2" s="26" t="s">
        <v>100</v>
      </c>
      <c r="C2" s="25"/>
      <c r="D2" s="25"/>
      <c r="F2" s="44" t="str">
        <f>A2</f>
        <v xml:space="preserve"> TRIMESTRAL</v>
      </c>
      <c r="G2" s="45" t="s">
        <v>98</v>
      </c>
      <c r="K2" s="1" t="str">
        <f>F2</f>
        <v xml:space="preserve"> TRIMESTRAL</v>
      </c>
      <c r="L2" s="3"/>
      <c r="M2" s="1" t="s">
        <v>101</v>
      </c>
      <c r="N2" s="1"/>
    </row>
    <row r="3" spans="1:18" ht="15.75" thickBot="1" x14ac:dyDescent="0.35">
      <c r="A3" s="81"/>
      <c r="K3" s="17"/>
    </row>
    <row r="4" spans="1:18" ht="13.5" thickBot="1" x14ac:dyDescent="0.25">
      <c r="A4" s="27"/>
      <c r="B4" s="95" t="s">
        <v>72</v>
      </c>
      <c r="C4" s="82" t="s">
        <v>0</v>
      </c>
      <c r="D4" s="83" t="s">
        <v>3</v>
      </c>
      <c r="F4" s="46"/>
      <c r="G4" s="96" t="s">
        <v>72</v>
      </c>
      <c r="H4" s="47" t="s">
        <v>0</v>
      </c>
      <c r="I4" s="48" t="s">
        <v>3</v>
      </c>
      <c r="K4" s="4"/>
      <c r="L4" s="97" t="s">
        <v>2</v>
      </c>
      <c r="M4" s="18" t="s">
        <v>0</v>
      </c>
      <c r="N4" s="19" t="s">
        <v>3</v>
      </c>
    </row>
    <row r="5" spans="1:18" ht="13.5" thickBot="1" x14ac:dyDescent="0.25">
      <c r="A5" s="27"/>
      <c r="B5" s="123"/>
      <c r="C5" s="123"/>
      <c r="D5" s="123"/>
      <c r="F5" s="46"/>
      <c r="G5" s="46"/>
      <c r="H5" s="49"/>
      <c r="I5" s="46"/>
      <c r="K5" s="4"/>
      <c r="L5" s="5"/>
      <c r="M5" s="5"/>
      <c r="N5" s="4"/>
    </row>
    <row r="6" spans="1:18" ht="13.5" thickBot="1" x14ac:dyDescent="0.25">
      <c r="A6" s="84" t="s">
        <v>1</v>
      </c>
      <c r="B6" s="85">
        <v>871844</v>
      </c>
      <c r="C6" s="85">
        <v>897574315.31173265</v>
      </c>
      <c r="D6" s="85">
        <v>592739</v>
      </c>
      <c r="E6" s="20"/>
      <c r="F6" s="50" t="s">
        <v>1</v>
      </c>
      <c r="G6" s="51">
        <v>896121</v>
      </c>
      <c r="H6" s="51">
        <v>874193503.64801574</v>
      </c>
      <c r="I6" s="51">
        <v>613970</v>
      </c>
      <c r="K6" s="98" t="s">
        <v>1</v>
      </c>
      <c r="L6" s="99">
        <v>-2.7091207548980534E-2</v>
      </c>
      <c r="M6" s="99">
        <v>2.6745579286677978E-2</v>
      </c>
      <c r="N6" s="99">
        <v>-3.4579865465739323E-2</v>
      </c>
      <c r="O6" s="6"/>
      <c r="P6" s="6"/>
      <c r="Q6" s="6"/>
      <c r="R6" s="6"/>
    </row>
    <row r="7" spans="1:18" ht="12" customHeight="1" thickBot="1" x14ac:dyDescent="0.25">
      <c r="B7" s="37"/>
      <c r="C7" s="37"/>
      <c r="D7" s="37"/>
      <c r="E7" s="20"/>
      <c r="F7" s="52"/>
      <c r="G7" s="37"/>
      <c r="H7" s="37"/>
      <c r="I7" s="37"/>
      <c r="L7" s="100"/>
      <c r="M7" s="100"/>
      <c r="N7" s="100"/>
    </row>
    <row r="8" spans="1:18" ht="13.5" thickBot="1" x14ac:dyDescent="0.25">
      <c r="A8" s="86" t="s">
        <v>4</v>
      </c>
      <c r="B8" s="87">
        <v>102837</v>
      </c>
      <c r="C8" s="87">
        <v>92528310.456147686</v>
      </c>
      <c r="D8" s="87">
        <v>68569</v>
      </c>
      <c r="E8" s="20"/>
      <c r="F8" s="54" t="s">
        <v>4</v>
      </c>
      <c r="G8" s="51">
        <v>96037</v>
      </c>
      <c r="H8" s="51">
        <v>74863568.056126818</v>
      </c>
      <c r="I8" s="55">
        <v>67690</v>
      </c>
      <c r="K8" s="101" t="s">
        <v>4</v>
      </c>
      <c r="L8" s="99">
        <v>7.0806043504066052E-2</v>
      </c>
      <c r="M8" s="99">
        <v>0.23595913017099623</v>
      </c>
      <c r="N8" s="99">
        <v>1.2985669966021574E-2</v>
      </c>
      <c r="O8" s="6"/>
      <c r="P8" s="6"/>
      <c r="Q8" s="6"/>
      <c r="R8" s="6"/>
    </row>
    <row r="9" spans="1:18" ht="13.5" thickBot="1" x14ac:dyDescent="0.25">
      <c r="A9" s="29" t="s">
        <v>5</v>
      </c>
      <c r="B9" s="30">
        <v>7727</v>
      </c>
      <c r="C9" s="30">
        <v>6681377.7372044092</v>
      </c>
      <c r="D9" s="31">
        <v>3691</v>
      </c>
      <c r="E9" s="21"/>
      <c r="F9" s="56" t="s">
        <v>5</v>
      </c>
      <c r="G9" s="57">
        <v>7405</v>
      </c>
      <c r="H9" s="57">
        <v>6106794.4910254683</v>
      </c>
      <c r="I9" s="58">
        <v>3675</v>
      </c>
      <c r="K9" s="7" t="s">
        <v>5</v>
      </c>
      <c r="L9" s="102">
        <v>4.3484132343011517E-2</v>
      </c>
      <c r="M9" s="102">
        <v>9.4089173464629861E-2</v>
      </c>
      <c r="N9" s="102">
        <v>4.3537414965986176E-3</v>
      </c>
    </row>
    <row r="10" spans="1:18" ht="13.5" thickBot="1" x14ac:dyDescent="0.25">
      <c r="A10" s="32" t="s">
        <v>6</v>
      </c>
      <c r="B10" s="30">
        <v>22796</v>
      </c>
      <c r="C10" s="30">
        <v>13818906.469058782</v>
      </c>
      <c r="D10" s="31">
        <v>19497</v>
      </c>
      <c r="E10" s="20"/>
      <c r="F10" s="59" t="s">
        <v>6</v>
      </c>
      <c r="G10" s="79">
        <v>21590</v>
      </c>
      <c r="H10" s="79">
        <v>12612465.332540777</v>
      </c>
      <c r="I10" s="80">
        <v>18490</v>
      </c>
      <c r="K10" s="8" t="s">
        <v>6</v>
      </c>
      <c r="L10" s="113">
        <v>5.5859194071329332E-2</v>
      </c>
      <c r="M10" s="113">
        <v>9.5654664231688891E-2</v>
      </c>
      <c r="N10" s="115">
        <v>5.4461871281773933E-2</v>
      </c>
    </row>
    <row r="11" spans="1:18" ht="13.5" thickBot="1" x14ac:dyDescent="0.25">
      <c r="A11" s="32" t="s">
        <v>7</v>
      </c>
      <c r="B11" s="30">
        <v>4893</v>
      </c>
      <c r="C11" s="30">
        <v>4859522.2333986536</v>
      </c>
      <c r="D11" s="31">
        <v>3082</v>
      </c>
      <c r="E11" s="20"/>
      <c r="F11" s="59" t="s">
        <v>7</v>
      </c>
      <c r="G11" s="79">
        <v>6435</v>
      </c>
      <c r="H11" s="79">
        <v>5692331.2849728866</v>
      </c>
      <c r="I11" s="80">
        <v>4259</v>
      </c>
      <c r="K11" s="8" t="s">
        <v>7</v>
      </c>
      <c r="L11" s="113">
        <v>-0.23962703962703957</v>
      </c>
      <c r="M11" s="113">
        <v>-0.14630368646546543</v>
      </c>
      <c r="N11" s="115">
        <v>-0.27635595210143227</v>
      </c>
    </row>
    <row r="12" spans="1:18" ht="13.5" thickBot="1" x14ac:dyDescent="0.25">
      <c r="A12" s="32" t="s">
        <v>8</v>
      </c>
      <c r="B12" s="30">
        <v>5465</v>
      </c>
      <c r="C12" s="30">
        <v>4787013.5409273487</v>
      </c>
      <c r="D12" s="31">
        <v>3777</v>
      </c>
      <c r="E12" s="20"/>
      <c r="F12" s="59" t="s">
        <v>8</v>
      </c>
      <c r="G12" s="79">
        <v>5765</v>
      </c>
      <c r="H12" s="79">
        <v>4466971.0903672278</v>
      </c>
      <c r="I12" s="80">
        <v>4215</v>
      </c>
      <c r="K12" s="8" t="s">
        <v>8</v>
      </c>
      <c r="L12" s="113">
        <v>-5.203816131830008E-2</v>
      </c>
      <c r="M12" s="113">
        <v>7.1646411871855387E-2</v>
      </c>
      <c r="N12" s="115">
        <v>-0.103914590747331</v>
      </c>
    </row>
    <row r="13" spans="1:18" ht="13.5" thickBot="1" x14ac:dyDescent="0.25">
      <c r="A13" s="32" t="s">
        <v>9</v>
      </c>
      <c r="B13" s="30">
        <v>9033</v>
      </c>
      <c r="C13" s="30">
        <v>4478495.1807216415</v>
      </c>
      <c r="D13" s="31">
        <v>6911</v>
      </c>
      <c r="E13" s="20"/>
      <c r="F13" s="59" t="s">
        <v>9</v>
      </c>
      <c r="G13" s="79">
        <v>8933</v>
      </c>
      <c r="H13" s="79">
        <v>4866426.1622412847</v>
      </c>
      <c r="I13" s="80">
        <v>6630</v>
      </c>
      <c r="K13" s="8" t="s">
        <v>9</v>
      </c>
      <c r="L13" s="113">
        <v>1.1194447554013109E-2</v>
      </c>
      <c r="M13" s="113">
        <v>-7.9715784969596082E-2</v>
      </c>
      <c r="N13" s="115">
        <v>4.2383107088989513E-2</v>
      </c>
    </row>
    <row r="14" spans="1:18" ht="13.5" thickBot="1" x14ac:dyDescent="0.25">
      <c r="A14" s="32" t="s">
        <v>10</v>
      </c>
      <c r="B14" s="30">
        <v>4056</v>
      </c>
      <c r="C14" s="30">
        <v>4984355.0874553872</v>
      </c>
      <c r="D14" s="31">
        <v>2212</v>
      </c>
      <c r="E14" s="20"/>
      <c r="F14" s="59" t="s">
        <v>10</v>
      </c>
      <c r="G14" s="79">
        <v>3821</v>
      </c>
      <c r="H14" s="79">
        <v>4360616.1532354672</v>
      </c>
      <c r="I14" s="80">
        <v>2512</v>
      </c>
      <c r="K14" s="8" t="s">
        <v>10</v>
      </c>
      <c r="L14" s="113">
        <v>6.1502224548547479E-2</v>
      </c>
      <c r="M14" s="113">
        <v>0.14303917435088187</v>
      </c>
      <c r="N14" s="115">
        <v>-0.11942675159235672</v>
      </c>
    </row>
    <row r="15" spans="1:18" ht="13.5" thickBot="1" x14ac:dyDescent="0.25">
      <c r="A15" s="32" t="s">
        <v>11</v>
      </c>
      <c r="B15" s="30">
        <v>11949</v>
      </c>
      <c r="C15" s="30">
        <v>9317598.7079783976</v>
      </c>
      <c r="D15" s="31">
        <v>9080</v>
      </c>
      <c r="E15" s="20"/>
      <c r="F15" s="59" t="s">
        <v>11</v>
      </c>
      <c r="G15" s="79">
        <v>13699</v>
      </c>
      <c r="H15" s="79">
        <v>10176445.858752728</v>
      </c>
      <c r="I15" s="80">
        <v>9189</v>
      </c>
      <c r="K15" s="8" t="s">
        <v>11</v>
      </c>
      <c r="L15" s="113">
        <v>-0.12774655084312725</v>
      </c>
      <c r="M15" s="113">
        <v>-8.4395589844920016E-2</v>
      </c>
      <c r="N15" s="115">
        <v>-1.1862008923713141E-2</v>
      </c>
    </row>
    <row r="16" spans="1:18" ht="13.5" thickBot="1" x14ac:dyDescent="0.25">
      <c r="A16" s="33" t="s">
        <v>12</v>
      </c>
      <c r="B16" s="34">
        <v>36918</v>
      </c>
      <c r="C16" s="34">
        <v>43601041.499403067</v>
      </c>
      <c r="D16" s="35">
        <v>20319</v>
      </c>
      <c r="E16" s="20"/>
      <c r="F16" s="60" t="s">
        <v>12</v>
      </c>
      <c r="G16" s="109">
        <v>28389</v>
      </c>
      <c r="H16" s="109">
        <v>26581517.682990987</v>
      </c>
      <c r="I16" s="110">
        <v>18720</v>
      </c>
      <c r="K16" s="9" t="s">
        <v>12</v>
      </c>
      <c r="L16" s="116">
        <v>0.30043326640600232</v>
      </c>
      <c r="M16" s="116">
        <v>0.64027660193768976</v>
      </c>
      <c r="N16" s="117">
        <v>8.5416666666666696E-2</v>
      </c>
    </row>
    <row r="17" spans="1:18" ht="13.5" thickBot="1" x14ac:dyDescent="0.25">
      <c r="B17" s="36"/>
      <c r="C17" s="36"/>
      <c r="D17" s="36"/>
      <c r="E17" s="20"/>
      <c r="F17" s="63"/>
      <c r="G17" s="64"/>
      <c r="H17" s="64"/>
      <c r="I17" s="64"/>
      <c r="L17" s="106"/>
      <c r="M17" s="106"/>
      <c r="N17" s="106"/>
    </row>
    <row r="18" spans="1:18" ht="13.5" thickBot="1" x14ac:dyDescent="0.25">
      <c r="A18" s="88" t="s">
        <v>13</v>
      </c>
      <c r="B18" s="89">
        <v>41248</v>
      </c>
      <c r="C18" s="89">
        <v>46191228.454020239</v>
      </c>
      <c r="D18" s="89">
        <v>31289</v>
      </c>
      <c r="E18" s="20"/>
      <c r="F18" s="65" t="s">
        <v>13</v>
      </c>
      <c r="G18" s="66">
        <v>37954</v>
      </c>
      <c r="H18" s="66">
        <v>43802389.914615318</v>
      </c>
      <c r="I18" s="67">
        <v>26539</v>
      </c>
      <c r="K18" s="107" t="s">
        <v>13</v>
      </c>
      <c r="L18" s="108">
        <v>8.6789271223059572E-2</v>
      </c>
      <c r="M18" s="108">
        <v>5.4536716924841855E-2</v>
      </c>
      <c r="N18" s="120">
        <v>0.17898187573005764</v>
      </c>
    </row>
    <row r="19" spans="1:18" ht="13.5" thickBot="1" x14ac:dyDescent="0.25">
      <c r="A19" s="38" t="s">
        <v>14</v>
      </c>
      <c r="B19" s="128">
        <v>2533</v>
      </c>
      <c r="C19" s="128">
        <v>4921528.4778356468</v>
      </c>
      <c r="D19" s="129">
        <v>1390</v>
      </c>
      <c r="E19" s="20"/>
      <c r="F19" s="68" t="s">
        <v>14</v>
      </c>
      <c r="G19" s="132">
        <v>2223</v>
      </c>
      <c r="H19" s="132">
        <v>4011351.258800956</v>
      </c>
      <c r="I19" s="133">
        <v>1036</v>
      </c>
      <c r="K19" s="10" t="s">
        <v>14</v>
      </c>
      <c r="L19" s="137">
        <v>0.13945119208277101</v>
      </c>
      <c r="M19" s="137">
        <v>0.22690040345824869</v>
      </c>
      <c r="N19" s="139">
        <v>0.34169884169884179</v>
      </c>
    </row>
    <row r="20" spans="1:18" ht="13.5" thickBot="1" x14ac:dyDescent="0.25">
      <c r="A20" s="39" t="s">
        <v>15</v>
      </c>
      <c r="B20" s="128">
        <v>1929</v>
      </c>
      <c r="C20" s="128">
        <v>1838090.7300348319</v>
      </c>
      <c r="D20" s="129">
        <v>1602</v>
      </c>
      <c r="E20" s="20"/>
      <c r="F20" s="68" t="s">
        <v>15</v>
      </c>
      <c r="G20" s="132">
        <v>2977</v>
      </c>
      <c r="H20" s="132">
        <v>2600341.5776969874</v>
      </c>
      <c r="I20" s="133">
        <v>2355</v>
      </c>
      <c r="K20" s="11" t="s">
        <v>15</v>
      </c>
      <c r="L20" s="137">
        <v>-0.35203224722875381</v>
      </c>
      <c r="M20" s="137">
        <v>-0.29313489204647059</v>
      </c>
      <c r="N20" s="139">
        <v>-0.31974522292993635</v>
      </c>
    </row>
    <row r="21" spans="1:18" ht="13.5" thickBot="1" x14ac:dyDescent="0.25">
      <c r="A21" s="40" t="s">
        <v>16</v>
      </c>
      <c r="B21" s="130">
        <v>36786</v>
      </c>
      <c r="C21" s="130">
        <v>39431609.246149763</v>
      </c>
      <c r="D21" s="131">
        <v>28297</v>
      </c>
      <c r="E21" s="20"/>
      <c r="F21" s="69" t="s">
        <v>16</v>
      </c>
      <c r="G21" s="134">
        <v>32754</v>
      </c>
      <c r="H21" s="134">
        <v>37190697.078117378</v>
      </c>
      <c r="I21" s="135">
        <v>23148</v>
      </c>
      <c r="K21" s="12" t="s">
        <v>16</v>
      </c>
      <c r="L21" s="138">
        <v>0.12309946876717337</v>
      </c>
      <c r="M21" s="138">
        <v>6.0254642802888281E-2</v>
      </c>
      <c r="N21" s="140">
        <v>0.22243822360463117</v>
      </c>
    </row>
    <row r="22" spans="1:18" ht="13.5" thickBot="1" x14ac:dyDescent="0.25">
      <c r="B22" s="37"/>
      <c r="C22" s="37"/>
      <c r="D22" s="37"/>
      <c r="E22" s="20"/>
      <c r="F22" s="63"/>
      <c r="G22" s="70"/>
      <c r="H22" s="70"/>
      <c r="I22" s="70"/>
      <c r="L22" s="100"/>
      <c r="M22" s="100"/>
      <c r="N22" s="100"/>
    </row>
    <row r="23" spans="1:18" ht="13.5" thickBot="1" x14ac:dyDescent="0.25">
      <c r="A23" s="90" t="s">
        <v>17</v>
      </c>
      <c r="B23" s="85">
        <v>11553</v>
      </c>
      <c r="C23" s="85">
        <v>16667187.152948827</v>
      </c>
      <c r="D23" s="85">
        <v>7126</v>
      </c>
      <c r="E23" s="20"/>
      <c r="F23" s="54" t="s">
        <v>17</v>
      </c>
      <c r="G23" s="51">
        <v>11923</v>
      </c>
      <c r="H23" s="51">
        <v>16047641.539368052</v>
      </c>
      <c r="I23" s="55">
        <v>7067</v>
      </c>
      <c r="K23" s="101" t="s">
        <v>17</v>
      </c>
      <c r="L23" s="99">
        <v>-3.1032458273924313E-2</v>
      </c>
      <c r="M23" s="99">
        <v>3.8606645846425813E-2</v>
      </c>
      <c r="N23" s="99">
        <v>8.3486627989246553E-3</v>
      </c>
      <c r="O23" s="6"/>
      <c r="P23" s="6"/>
      <c r="Q23" s="6"/>
      <c r="R23" s="6"/>
    </row>
    <row r="24" spans="1:18" ht="13.5" thickBot="1" x14ac:dyDescent="0.25">
      <c r="A24" s="91" t="s">
        <v>18</v>
      </c>
      <c r="B24" s="34">
        <v>11553</v>
      </c>
      <c r="C24" s="34">
        <v>16667187.152948827</v>
      </c>
      <c r="D24" s="35">
        <v>7126</v>
      </c>
      <c r="E24" s="20"/>
      <c r="F24" s="71" t="s">
        <v>18</v>
      </c>
      <c r="G24" s="61">
        <v>11923</v>
      </c>
      <c r="H24" s="61">
        <v>16047641.539368052</v>
      </c>
      <c r="I24" s="62">
        <v>7067</v>
      </c>
      <c r="K24" s="13" t="s">
        <v>18</v>
      </c>
      <c r="L24" s="104">
        <v>-3.1032458273924313E-2</v>
      </c>
      <c r="M24" s="104">
        <v>3.8606645846425813E-2</v>
      </c>
      <c r="N24" s="105">
        <v>8.3486627989246553E-3</v>
      </c>
    </row>
    <row r="25" spans="1:18" ht="13.5" thickBot="1" x14ac:dyDescent="0.25">
      <c r="B25" s="37"/>
      <c r="C25" s="37"/>
      <c r="D25" s="37"/>
      <c r="E25" s="20"/>
      <c r="F25" s="63"/>
      <c r="G25" s="70"/>
      <c r="H25" s="70"/>
      <c r="I25" s="70"/>
      <c r="L25" s="100"/>
      <c r="M25" s="100"/>
      <c r="N25" s="100"/>
    </row>
    <row r="26" spans="1:18" ht="13.5" thickBot="1" x14ac:dyDescent="0.25">
      <c r="A26" s="84" t="s">
        <v>19</v>
      </c>
      <c r="B26" s="85">
        <v>3008</v>
      </c>
      <c r="C26" s="85">
        <v>1878082.4845184241</v>
      </c>
      <c r="D26" s="85">
        <v>2203</v>
      </c>
      <c r="E26" s="20"/>
      <c r="F26" s="50" t="s">
        <v>19</v>
      </c>
      <c r="G26" s="51">
        <v>4912</v>
      </c>
      <c r="H26" s="51">
        <v>2343211.5647874186</v>
      </c>
      <c r="I26" s="55">
        <v>3974</v>
      </c>
      <c r="K26" s="98" t="s">
        <v>19</v>
      </c>
      <c r="L26" s="99">
        <v>-0.3876221498371335</v>
      </c>
      <c r="M26" s="99">
        <v>-0.19850067627640444</v>
      </c>
      <c r="N26" s="99">
        <v>-0.445646703573226</v>
      </c>
      <c r="O26" s="6"/>
      <c r="P26" s="6"/>
      <c r="Q26" s="6"/>
      <c r="R26" s="6"/>
    </row>
    <row r="27" spans="1:18" ht="13.5" thickBot="1" x14ac:dyDescent="0.25">
      <c r="A27" s="92" t="s">
        <v>20</v>
      </c>
      <c r="B27" s="34">
        <v>3008</v>
      </c>
      <c r="C27" s="34">
        <v>1878082.4845184241</v>
      </c>
      <c r="D27" s="35">
        <v>2203</v>
      </c>
      <c r="E27" s="20"/>
      <c r="F27" s="72" t="s">
        <v>20</v>
      </c>
      <c r="G27" s="61">
        <v>4912</v>
      </c>
      <c r="H27" s="61">
        <v>2343211.5647874186</v>
      </c>
      <c r="I27" s="62">
        <v>3974</v>
      </c>
      <c r="K27" s="14" t="s">
        <v>20</v>
      </c>
      <c r="L27" s="104">
        <v>-0.3876221498371335</v>
      </c>
      <c r="M27" s="104">
        <v>-0.19850067627640444</v>
      </c>
      <c r="N27" s="105">
        <v>-0.445646703573226</v>
      </c>
    </row>
    <row r="28" spans="1:18" ht="13.5" thickBot="1" x14ac:dyDescent="0.25">
      <c r="B28" s="37"/>
      <c r="C28" s="37"/>
      <c r="D28" s="37"/>
      <c r="E28" s="20"/>
      <c r="F28" s="63"/>
      <c r="G28" s="70"/>
      <c r="H28" s="70"/>
      <c r="I28" s="70"/>
      <c r="L28" s="100"/>
      <c r="M28" s="100"/>
      <c r="N28" s="100"/>
    </row>
    <row r="29" spans="1:18" ht="13.5" thickBot="1" x14ac:dyDescent="0.25">
      <c r="A29" s="84" t="s">
        <v>21</v>
      </c>
      <c r="B29" s="85">
        <v>14078</v>
      </c>
      <c r="C29" s="85">
        <v>9392802.8857958168</v>
      </c>
      <c r="D29" s="85">
        <v>9936</v>
      </c>
      <c r="E29" s="20"/>
      <c r="F29" s="50" t="s">
        <v>21</v>
      </c>
      <c r="G29" s="51">
        <v>38205</v>
      </c>
      <c r="H29" s="51">
        <v>20707080.6444152</v>
      </c>
      <c r="I29" s="55">
        <v>28678</v>
      </c>
      <c r="K29" s="98" t="s">
        <v>21</v>
      </c>
      <c r="L29" s="99">
        <v>-0.63151419971207956</v>
      </c>
      <c r="M29" s="99">
        <v>-0.54639656612680931</v>
      </c>
      <c r="N29" s="99">
        <v>-0.65353232442987652</v>
      </c>
      <c r="O29" s="6"/>
      <c r="P29" s="6"/>
      <c r="Q29" s="6"/>
      <c r="R29" s="6"/>
    </row>
    <row r="30" spans="1:18" ht="13.5" thickBot="1" x14ac:dyDescent="0.25">
      <c r="A30" s="93" t="s">
        <v>22</v>
      </c>
      <c r="B30" s="30">
        <v>6527</v>
      </c>
      <c r="C30" s="30">
        <v>3945694.4501153249</v>
      </c>
      <c r="D30" s="31">
        <v>4895</v>
      </c>
      <c r="E30" s="20"/>
      <c r="F30" s="73" t="s">
        <v>22</v>
      </c>
      <c r="G30" s="57">
        <v>17266</v>
      </c>
      <c r="H30" s="57">
        <v>9851017.8035345599</v>
      </c>
      <c r="I30" s="58">
        <v>12933</v>
      </c>
      <c r="K30" s="15" t="s">
        <v>22</v>
      </c>
      <c r="L30" s="102">
        <v>-0.62197382138306501</v>
      </c>
      <c r="M30" s="102">
        <v>-0.5994632708206451</v>
      </c>
      <c r="N30" s="103">
        <v>-0.62151086368205366</v>
      </c>
    </row>
    <row r="31" spans="1:18" ht="13.5" thickBot="1" x14ac:dyDescent="0.25">
      <c r="A31" s="94" t="s">
        <v>23</v>
      </c>
      <c r="B31" s="34">
        <v>7551</v>
      </c>
      <c r="C31" s="34">
        <v>5447108.4356804909</v>
      </c>
      <c r="D31" s="35">
        <v>5041</v>
      </c>
      <c r="E31" s="20"/>
      <c r="F31" s="73" t="s">
        <v>23</v>
      </c>
      <c r="G31" s="74">
        <v>20939</v>
      </c>
      <c r="H31" s="74">
        <v>10856062.840880638</v>
      </c>
      <c r="I31" s="75">
        <v>15745</v>
      </c>
      <c r="K31" s="16" t="s">
        <v>23</v>
      </c>
      <c r="L31" s="104">
        <v>-0.63938105926739575</v>
      </c>
      <c r="M31" s="104">
        <v>-0.49824273168645139</v>
      </c>
      <c r="N31" s="105">
        <v>-0.67983486821213091</v>
      </c>
    </row>
    <row r="32" spans="1:18" ht="13.5" thickBot="1" x14ac:dyDescent="0.25">
      <c r="B32" s="37"/>
      <c r="C32" s="37"/>
      <c r="D32" s="37"/>
      <c r="E32" s="20"/>
      <c r="F32" s="63"/>
      <c r="G32" s="70"/>
      <c r="H32" s="70"/>
      <c r="I32" s="70"/>
      <c r="L32" s="100"/>
      <c r="M32" s="100"/>
      <c r="N32" s="100"/>
    </row>
    <row r="33" spans="1:18" ht="13.5" thickBot="1" x14ac:dyDescent="0.25">
      <c r="A33" s="90" t="s">
        <v>24</v>
      </c>
      <c r="B33" s="85">
        <v>29717</v>
      </c>
      <c r="C33" s="85">
        <v>25844322.883114591</v>
      </c>
      <c r="D33" s="85">
        <v>21228</v>
      </c>
      <c r="E33" s="20"/>
      <c r="F33" s="54" t="s">
        <v>24</v>
      </c>
      <c r="G33" s="51">
        <v>29229</v>
      </c>
      <c r="H33" s="51">
        <v>22804150.087066017</v>
      </c>
      <c r="I33" s="55">
        <v>21375</v>
      </c>
      <c r="K33" s="101" t="s">
        <v>24</v>
      </c>
      <c r="L33" s="99">
        <v>1.6695747374183112E-2</v>
      </c>
      <c r="M33" s="99">
        <v>0.13331664562990619</v>
      </c>
      <c r="N33" s="99">
        <v>-6.8771929824561484E-3</v>
      </c>
      <c r="O33" s="6"/>
      <c r="P33" s="6"/>
      <c r="Q33" s="6"/>
      <c r="R33" s="6"/>
    </row>
    <row r="34" spans="1:18" ht="13.5" thickBot="1" x14ac:dyDescent="0.25">
      <c r="A34" s="91" t="s">
        <v>25</v>
      </c>
      <c r="B34" s="34">
        <v>29717</v>
      </c>
      <c r="C34" s="34">
        <v>25844322.883114591</v>
      </c>
      <c r="D34" s="35">
        <v>21228</v>
      </c>
      <c r="E34" s="20"/>
      <c r="F34" s="71" t="s">
        <v>25</v>
      </c>
      <c r="G34" s="61">
        <v>29229</v>
      </c>
      <c r="H34" s="61">
        <v>22804150.087066017</v>
      </c>
      <c r="I34" s="62">
        <v>21375</v>
      </c>
      <c r="K34" s="13" t="s">
        <v>25</v>
      </c>
      <c r="L34" s="104">
        <v>1.6695747374183112E-2</v>
      </c>
      <c r="M34" s="104">
        <v>0.13331664562990619</v>
      </c>
      <c r="N34" s="105">
        <v>-6.8771929824561484E-3</v>
      </c>
    </row>
    <row r="35" spans="1:18" ht="13.5" thickBot="1" x14ac:dyDescent="0.25">
      <c r="B35" s="37"/>
      <c r="C35" s="37"/>
      <c r="D35" s="37"/>
      <c r="E35" s="20"/>
      <c r="F35" s="63"/>
      <c r="G35" s="70"/>
      <c r="H35" s="70"/>
      <c r="I35" s="70"/>
      <c r="L35" s="100"/>
      <c r="M35" s="100"/>
      <c r="N35" s="100"/>
    </row>
    <row r="36" spans="1:18" ht="13.5" thickBot="1" x14ac:dyDescent="0.25">
      <c r="A36" s="84" t="s">
        <v>26</v>
      </c>
      <c r="B36" s="85">
        <v>65467</v>
      </c>
      <c r="C36" s="85">
        <v>57838157.770104133</v>
      </c>
      <c r="D36" s="85">
        <v>45346</v>
      </c>
      <c r="E36" s="20"/>
      <c r="F36" s="50" t="s">
        <v>26</v>
      </c>
      <c r="G36" s="51">
        <v>43203</v>
      </c>
      <c r="H36" s="51">
        <v>46649966.222408712</v>
      </c>
      <c r="I36" s="55">
        <v>29148</v>
      </c>
      <c r="K36" s="98" t="s">
        <v>26</v>
      </c>
      <c r="L36" s="99">
        <v>0.5153345832465337</v>
      </c>
      <c r="M36" s="99">
        <v>0.23983278989644963</v>
      </c>
      <c r="N36" s="114">
        <v>0.55571565802113354</v>
      </c>
    </row>
    <row r="37" spans="1:18" ht="13.5" thickBot="1" x14ac:dyDescent="0.25">
      <c r="A37" s="38" t="s">
        <v>27</v>
      </c>
      <c r="B37" s="34">
        <v>3538</v>
      </c>
      <c r="C37" s="34">
        <v>4343606.7385941688</v>
      </c>
      <c r="D37" s="34">
        <v>2352</v>
      </c>
      <c r="E37" s="20"/>
      <c r="F37" s="73" t="s">
        <v>27</v>
      </c>
      <c r="G37" s="112">
        <v>3274</v>
      </c>
      <c r="H37" s="112">
        <v>3402387.0660016183</v>
      </c>
      <c r="I37" s="112">
        <v>2255</v>
      </c>
      <c r="K37" s="10" t="s">
        <v>27</v>
      </c>
      <c r="L37" s="102">
        <v>8.0635308491142421E-2</v>
      </c>
      <c r="M37" s="102">
        <v>0.27663509598825375</v>
      </c>
      <c r="N37" s="103">
        <v>4.301552106430151E-2</v>
      </c>
    </row>
    <row r="38" spans="1:18" ht="13.5" thickBot="1" x14ac:dyDescent="0.25">
      <c r="A38" s="39" t="s">
        <v>28</v>
      </c>
      <c r="B38" s="34">
        <v>6026</v>
      </c>
      <c r="C38" s="34">
        <v>8552973.0687907152</v>
      </c>
      <c r="D38" s="34">
        <v>3021</v>
      </c>
      <c r="E38" s="20"/>
      <c r="F38" s="68" t="s">
        <v>28</v>
      </c>
      <c r="G38" s="112">
        <v>4594</v>
      </c>
      <c r="H38" s="112">
        <v>6863919.9833494909</v>
      </c>
      <c r="I38" s="112">
        <v>2094</v>
      </c>
      <c r="K38" s="11" t="s">
        <v>28</v>
      </c>
      <c r="L38" s="113">
        <v>0.31171092729647376</v>
      </c>
      <c r="M38" s="113">
        <v>0.24607703608703657</v>
      </c>
      <c r="N38" s="115">
        <v>0.44269340974212024</v>
      </c>
    </row>
    <row r="39" spans="1:18" ht="13.5" thickBot="1" x14ac:dyDescent="0.25">
      <c r="A39" s="39" t="s">
        <v>29</v>
      </c>
      <c r="B39" s="34">
        <v>4703</v>
      </c>
      <c r="C39" s="34">
        <v>4559778.2176046511</v>
      </c>
      <c r="D39" s="34">
        <v>3547</v>
      </c>
      <c r="E39" s="20"/>
      <c r="F39" s="68" t="s">
        <v>29</v>
      </c>
      <c r="G39" s="112">
        <v>3663</v>
      </c>
      <c r="H39" s="112">
        <v>4199729.1299306219</v>
      </c>
      <c r="I39" s="112">
        <v>2466</v>
      </c>
      <c r="K39" s="11" t="s">
        <v>29</v>
      </c>
      <c r="L39" s="113">
        <v>0.2839202839202839</v>
      </c>
      <c r="M39" s="113">
        <v>8.5731502326669595E-2</v>
      </c>
      <c r="N39" s="115">
        <v>0.43836171938361712</v>
      </c>
    </row>
    <row r="40" spans="1:18" ht="13.5" thickBot="1" x14ac:dyDescent="0.25">
      <c r="A40" s="39" t="s">
        <v>30</v>
      </c>
      <c r="B40" s="34">
        <v>29537</v>
      </c>
      <c r="C40" s="34">
        <v>23292160.70354262</v>
      </c>
      <c r="D40" s="34">
        <v>22748</v>
      </c>
      <c r="E40" s="20"/>
      <c r="F40" s="68" t="s">
        <v>30</v>
      </c>
      <c r="G40" s="112">
        <v>16921</v>
      </c>
      <c r="H40" s="112">
        <v>17357949.838551592</v>
      </c>
      <c r="I40" s="112">
        <v>12914</v>
      </c>
      <c r="K40" s="11" t="s">
        <v>30</v>
      </c>
      <c r="L40" s="113">
        <v>0.74558241238697476</v>
      </c>
      <c r="M40" s="113">
        <v>0.34187279720161934</v>
      </c>
      <c r="N40" s="115">
        <v>0.76149914821124365</v>
      </c>
    </row>
    <row r="41" spans="1:18" ht="13.5" thickBot="1" x14ac:dyDescent="0.25">
      <c r="A41" s="40" t="s">
        <v>31</v>
      </c>
      <c r="B41" s="34">
        <v>21663</v>
      </c>
      <c r="C41" s="34">
        <v>17089639.041571982</v>
      </c>
      <c r="D41" s="34">
        <v>13678</v>
      </c>
      <c r="E41" s="20"/>
      <c r="F41" s="69" t="s">
        <v>31</v>
      </c>
      <c r="G41" s="112">
        <v>14751</v>
      </c>
      <c r="H41" s="112">
        <v>14825980.20457539</v>
      </c>
      <c r="I41" s="112">
        <v>9419</v>
      </c>
      <c r="K41" s="12" t="s">
        <v>31</v>
      </c>
      <c r="L41" s="118">
        <v>0.46857840146430751</v>
      </c>
      <c r="M41" s="118">
        <v>0.15268190067446685</v>
      </c>
      <c r="N41" s="119">
        <v>0.45217114343348541</v>
      </c>
    </row>
    <row r="42" spans="1:18" ht="13.5" thickBot="1" x14ac:dyDescent="0.25">
      <c r="B42" s="37"/>
      <c r="C42" s="37"/>
      <c r="D42" s="37"/>
      <c r="E42" s="20"/>
      <c r="F42" s="63"/>
      <c r="G42" s="70"/>
      <c r="H42" s="70"/>
      <c r="I42" s="70"/>
      <c r="L42" s="100"/>
      <c r="M42" s="100"/>
      <c r="N42" s="100"/>
    </row>
    <row r="43" spans="1:18" ht="13.5" thickBot="1" x14ac:dyDescent="0.25">
      <c r="A43" s="84" t="s">
        <v>32</v>
      </c>
      <c r="B43" s="85">
        <v>54360</v>
      </c>
      <c r="C43" s="85">
        <v>51216950.717991427</v>
      </c>
      <c r="D43" s="85">
        <v>41860</v>
      </c>
      <c r="E43" s="20"/>
      <c r="F43" s="50" t="s">
        <v>32</v>
      </c>
      <c r="G43" s="51">
        <v>58232</v>
      </c>
      <c r="H43" s="51">
        <v>56027563.922877841</v>
      </c>
      <c r="I43" s="55">
        <v>42863</v>
      </c>
      <c r="K43" s="98" t="s">
        <v>32</v>
      </c>
      <c r="L43" s="99">
        <v>-6.6492650089297944E-2</v>
      </c>
      <c r="M43" s="99">
        <v>-8.5861545069284895E-2</v>
      </c>
      <c r="N43" s="99">
        <v>-2.3400135314840309E-2</v>
      </c>
    </row>
    <row r="44" spans="1:18" ht="13.5" thickBot="1" x14ac:dyDescent="0.25">
      <c r="A44" s="38" t="s">
        <v>33</v>
      </c>
      <c r="B44" s="30">
        <v>1587</v>
      </c>
      <c r="C44" s="30">
        <v>662212.70425019681</v>
      </c>
      <c r="D44" s="31">
        <v>1485</v>
      </c>
      <c r="E44" s="20"/>
      <c r="F44" s="76" t="s">
        <v>33</v>
      </c>
      <c r="G44" s="112">
        <v>2344</v>
      </c>
      <c r="H44" s="112">
        <v>1563892.9646980946</v>
      </c>
      <c r="I44" s="152">
        <v>1962</v>
      </c>
      <c r="K44" s="10" t="s">
        <v>33</v>
      </c>
      <c r="L44" s="102">
        <v>-0.32295221843003408</v>
      </c>
      <c r="M44" s="102">
        <v>-0.57656136372604294</v>
      </c>
      <c r="N44" s="103">
        <v>-0.24311926605504586</v>
      </c>
    </row>
    <row r="45" spans="1:18" ht="13.5" thickBot="1" x14ac:dyDescent="0.25">
      <c r="A45" s="39" t="s">
        <v>34</v>
      </c>
      <c r="B45" s="30">
        <v>7909</v>
      </c>
      <c r="C45" s="30">
        <v>9737354.0308013614</v>
      </c>
      <c r="D45" s="31">
        <v>5816</v>
      </c>
      <c r="E45" s="20"/>
      <c r="F45" s="77" t="s">
        <v>34</v>
      </c>
      <c r="G45" s="112">
        <v>8662</v>
      </c>
      <c r="H45" s="112">
        <v>10032171.999830734</v>
      </c>
      <c r="I45" s="152">
        <v>5965</v>
      </c>
      <c r="K45" s="11" t="s">
        <v>34</v>
      </c>
      <c r="L45" s="113">
        <v>-8.6931424613253316E-2</v>
      </c>
      <c r="M45" s="113">
        <v>-2.9387252235542505E-2</v>
      </c>
      <c r="N45" s="115">
        <v>-2.4979044425817221E-2</v>
      </c>
    </row>
    <row r="46" spans="1:18" ht="13.5" thickBot="1" x14ac:dyDescent="0.25">
      <c r="A46" s="39" t="s">
        <v>35</v>
      </c>
      <c r="B46" s="30">
        <v>4020</v>
      </c>
      <c r="C46" s="30">
        <v>3191560.7204742497</v>
      </c>
      <c r="D46" s="31">
        <v>2723</v>
      </c>
      <c r="E46" s="20"/>
      <c r="F46" s="77" t="s">
        <v>35</v>
      </c>
      <c r="G46" s="112">
        <v>3264</v>
      </c>
      <c r="H46" s="112">
        <v>2529580.6379931965</v>
      </c>
      <c r="I46" s="152">
        <v>2288</v>
      </c>
      <c r="K46" s="11" t="s">
        <v>35</v>
      </c>
      <c r="L46" s="113">
        <v>0.23161764705882359</v>
      </c>
      <c r="M46" s="113">
        <v>0.26169558405784787</v>
      </c>
      <c r="N46" s="115">
        <v>0.19012237762237771</v>
      </c>
    </row>
    <row r="47" spans="1:18" ht="13.5" thickBot="1" x14ac:dyDescent="0.25">
      <c r="A47" s="39" t="s">
        <v>36</v>
      </c>
      <c r="B47" s="30">
        <v>12049</v>
      </c>
      <c r="C47" s="30">
        <v>11397496.674698746</v>
      </c>
      <c r="D47" s="31">
        <v>9888</v>
      </c>
      <c r="E47" s="20"/>
      <c r="F47" s="77" t="s">
        <v>36</v>
      </c>
      <c r="G47" s="112">
        <v>13779</v>
      </c>
      <c r="H47" s="112">
        <v>14380877.090246189</v>
      </c>
      <c r="I47" s="152">
        <v>10652</v>
      </c>
      <c r="K47" s="11" t="s">
        <v>36</v>
      </c>
      <c r="L47" s="113">
        <v>-0.12555337832934177</v>
      </c>
      <c r="M47" s="113">
        <v>-0.20745469117255144</v>
      </c>
      <c r="N47" s="115">
        <v>-7.1723619977469011E-2</v>
      </c>
    </row>
    <row r="48" spans="1:18" ht="13.5" thickBot="1" x14ac:dyDescent="0.25">
      <c r="A48" s="39" t="s">
        <v>37</v>
      </c>
      <c r="B48" s="30">
        <v>5253</v>
      </c>
      <c r="C48" s="30">
        <v>5980431.2222416867</v>
      </c>
      <c r="D48" s="31">
        <v>2921</v>
      </c>
      <c r="E48" s="20"/>
      <c r="F48" s="77" t="s">
        <v>37</v>
      </c>
      <c r="G48" s="112">
        <v>4784</v>
      </c>
      <c r="H48" s="112">
        <v>4873684.1989956144</v>
      </c>
      <c r="I48" s="152">
        <v>2818</v>
      </c>
      <c r="K48" s="11" t="s">
        <v>37</v>
      </c>
      <c r="L48" s="113">
        <v>9.803511705685608E-2</v>
      </c>
      <c r="M48" s="113">
        <v>0.22708632280157892</v>
      </c>
      <c r="N48" s="115">
        <v>3.6550745209368296E-2</v>
      </c>
    </row>
    <row r="49" spans="1:20" ht="13.5" thickBot="1" x14ac:dyDescent="0.25">
      <c r="A49" s="39" t="s">
        <v>38</v>
      </c>
      <c r="B49" s="30">
        <v>5970</v>
      </c>
      <c r="C49" s="30">
        <v>4342054.5477790264</v>
      </c>
      <c r="D49" s="31">
        <v>5215</v>
      </c>
      <c r="E49" s="20"/>
      <c r="F49" s="77" t="s">
        <v>38</v>
      </c>
      <c r="G49" s="112">
        <v>6150</v>
      </c>
      <c r="H49" s="112">
        <v>4533029.22063787</v>
      </c>
      <c r="I49" s="152">
        <v>5128</v>
      </c>
      <c r="K49" s="11" t="s">
        <v>38</v>
      </c>
      <c r="L49" s="113">
        <v>-2.9268292682926855E-2</v>
      </c>
      <c r="M49" s="113">
        <v>-4.2129592280009676E-2</v>
      </c>
      <c r="N49" s="115">
        <v>1.6965678627145042E-2</v>
      </c>
    </row>
    <row r="50" spans="1:20" ht="13.5" thickBot="1" x14ac:dyDescent="0.25">
      <c r="A50" s="39" t="s">
        <v>39</v>
      </c>
      <c r="B50" s="30">
        <v>2115</v>
      </c>
      <c r="C50" s="30">
        <v>2748035.9337600744</v>
      </c>
      <c r="D50" s="31">
        <v>1492</v>
      </c>
      <c r="E50" s="20"/>
      <c r="F50" s="77" t="s">
        <v>39</v>
      </c>
      <c r="G50" s="112">
        <v>1819</v>
      </c>
      <c r="H50" s="112">
        <v>2780033.7552776253</v>
      </c>
      <c r="I50" s="152">
        <v>1073</v>
      </c>
      <c r="K50" s="11" t="s">
        <v>39</v>
      </c>
      <c r="L50" s="113">
        <v>0.16272677295217153</v>
      </c>
      <c r="M50" s="113">
        <v>-1.1509867985166067E-2</v>
      </c>
      <c r="N50" s="115">
        <v>0.3904939422180802</v>
      </c>
    </row>
    <row r="51" spans="1:20" ht="13.5" thickBot="1" x14ac:dyDescent="0.25">
      <c r="A51" s="39" t="s">
        <v>40</v>
      </c>
      <c r="B51" s="30">
        <v>12609</v>
      </c>
      <c r="C51" s="30">
        <v>10754256.078720756</v>
      </c>
      <c r="D51" s="31">
        <v>10090</v>
      </c>
      <c r="E51" s="20"/>
      <c r="F51" s="77" t="s">
        <v>40</v>
      </c>
      <c r="G51" s="112">
        <v>14310</v>
      </c>
      <c r="H51" s="112">
        <v>12765419.311222907</v>
      </c>
      <c r="I51" s="152">
        <v>10398</v>
      </c>
      <c r="K51" s="11" t="s">
        <v>40</v>
      </c>
      <c r="L51" s="113">
        <v>-0.11886792452830186</v>
      </c>
      <c r="M51" s="113">
        <v>-0.15754776114044344</v>
      </c>
      <c r="N51" s="115">
        <v>-2.9621080977111025E-2</v>
      </c>
    </row>
    <row r="52" spans="1:20" ht="13.5" thickBot="1" x14ac:dyDescent="0.25">
      <c r="A52" s="40" t="s">
        <v>41</v>
      </c>
      <c r="B52" s="34">
        <v>2848</v>
      </c>
      <c r="C52" s="34">
        <v>2403548.8052653279</v>
      </c>
      <c r="D52" s="35">
        <v>2230</v>
      </c>
      <c r="E52" s="20"/>
      <c r="F52" s="78" t="s">
        <v>41</v>
      </c>
      <c r="G52" s="155">
        <v>3120</v>
      </c>
      <c r="H52" s="155">
        <v>2568874.7439756049</v>
      </c>
      <c r="I52" s="156">
        <v>2579</v>
      </c>
      <c r="K52" s="12" t="s">
        <v>41</v>
      </c>
      <c r="L52" s="118">
        <v>-8.7179487179487203E-2</v>
      </c>
      <c r="M52" s="118">
        <v>-6.4357337428767591E-2</v>
      </c>
      <c r="N52" s="119">
        <v>-0.1353237689026755</v>
      </c>
    </row>
    <row r="53" spans="1:20" ht="13.5" thickBot="1" x14ac:dyDescent="0.25">
      <c r="B53" s="37"/>
      <c r="C53" s="37"/>
      <c r="D53" s="37"/>
      <c r="E53" s="20"/>
      <c r="F53" s="63"/>
      <c r="G53" s="70"/>
      <c r="H53" s="70"/>
      <c r="I53" s="70"/>
      <c r="L53" s="100"/>
      <c r="M53" s="100"/>
      <c r="N53" s="100"/>
    </row>
    <row r="54" spans="1:20" ht="13.5" thickBot="1" x14ac:dyDescent="0.25">
      <c r="A54" s="84" t="s">
        <v>42</v>
      </c>
      <c r="B54" s="85">
        <v>152548</v>
      </c>
      <c r="C54" s="85">
        <v>207635254.91260213</v>
      </c>
      <c r="D54" s="85">
        <v>93374</v>
      </c>
      <c r="E54" s="20"/>
      <c r="F54" s="50" t="s">
        <v>42</v>
      </c>
      <c r="G54" s="51">
        <v>168220</v>
      </c>
      <c r="H54" s="51">
        <v>201817126.59025225</v>
      </c>
      <c r="I54" s="55">
        <v>109076</v>
      </c>
      <c r="K54" s="98" t="s">
        <v>42</v>
      </c>
      <c r="L54" s="99">
        <v>-9.3163714183806867E-2</v>
      </c>
      <c r="M54" s="99">
        <v>2.8828714493405627E-2</v>
      </c>
      <c r="N54" s="99">
        <v>-0.14395467380542004</v>
      </c>
      <c r="O54" s="6"/>
      <c r="P54" s="6"/>
      <c r="Q54" s="6"/>
      <c r="R54" s="6"/>
      <c r="S54" s="6"/>
      <c r="T54" s="6"/>
    </row>
    <row r="55" spans="1:20" ht="13.5" thickBot="1" x14ac:dyDescent="0.25">
      <c r="A55" s="38" t="s">
        <v>43</v>
      </c>
      <c r="B55" s="30">
        <v>115994</v>
      </c>
      <c r="C55" s="30">
        <v>163427353.15931708</v>
      </c>
      <c r="D55" s="31">
        <v>69324</v>
      </c>
      <c r="E55" s="20"/>
      <c r="F55" s="73" t="s">
        <v>43</v>
      </c>
      <c r="G55" s="57">
        <v>135386</v>
      </c>
      <c r="H55" s="57">
        <v>162942479.53105995</v>
      </c>
      <c r="I55" s="58">
        <v>87768</v>
      </c>
      <c r="K55" s="10" t="s">
        <v>43</v>
      </c>
      <c r="L55" s="102">
        <v>-0.1432348987339902</v>
      </c>
      <c r="M55" s="102">
        <v>2.975734932060492E-3</v>
      </c>
      <c r="N55" s="103">
        <v>-0.21014492753623193</v>
      </c>
      <c r="R55" s="6"/>
      <c r="S55" s="6"/>
      <c r="T55" s="6"/>
    </row>
    <row r="56" spans="1:20" ht="13.5" thickBot="1" x14ac:dyDescent="0.25">
      <c r="A56" s="39" t="s">
        <v>44</v>
      </c>
      <c r="B56" s="30">
        <v>10384</v>
      </c>
      <c r="C56" s="30">
        <v>11195811.626725819</v>
      </c>
      <c r="D56" s="31">
        <v>7662</v>
      </c>
      <c r="E56" s="20"/>
      <c r="F56" s="68" t="s">
        <v>44</v>
      </c>
      <c r="G56" s="79">
        <v>9984</v>
      </c>
      <c r="H56" s="79">
        <v>10526213.917237807</v>
      </c>
      <c r="I56" s="80">
        <v>7522</v>
      </c>
      <c r="K56" s="11" t="s">
        <v>44</v>
      </c>
      <c r="L56" s="102">
        <v>4.0064102564102644E-2</v>
      </c>
      <c r="M56" s="102">
        <v>6.3612398033396689E-2</v>
      </c>
      <c r="N56" s="103">
        <v>1.8612071257644303E-2</v>
      </c>
      <c r="R56" s="6"/>
      <c r="S56" s="6"/>
      <c r="T56" s="6"/>
    </row>
    <row r="57" spans="1:20" ht="13.5" thickBot="1" x14ac:dyDescent="0.25">
      <c r="A57" s="39" t="s">
        <v>45</v>
      </c>
      <c r="B57" s="30">
        <v>5091</v>
      </c>
      <c r="C57" s="30">
        <v>6828111.1829643976</v>
      </c>
      <c r="D57" s="31">
        <v>2556</v>
      </c>
      <c r="E57" s="20"/>
      <c r="F57" s="68" t="s">
        <v>45</v>
      </c>
      <c r="G57" s="79">
        <v>5023</v>
      </c>
      <c r="H57" s="79">
        <v>6950014.2990102693</v>
      </c>
      <c r="I57" s="80">
        <v>2327</v>
      </c>
      <c r="K57" s="11" t="s">
        <v>45</v>
      </c>
      <c r="L57" s="102">
        <v>1.3537726458291877E-2</v>
      </c>
      <c r="M57" s="102">
        <v>-1.7539980610289052E-2</v>
      </c>
      <c r="N57" s="103">
        <v>9.8409969918349827E-2</v>
      </c>
      <c r="R57" s="6"/>
      <c r="S57" s="6"/>
      <c r="T57" s="6"/>
    </row>
    <row r="58" spans="1:20" ht="13.5" thickBot="1" x14ac:dyDescent="0.25">
      <c r="A58" s="40" t="s">
        <v>46</v>
      </c>
      <c r="B58" s="34">
        <v>21079</v>
      </c>
      <c r="C58" s="34">
        <v>26183978.943594843</v>
      </c>
      <c r="D58" s="35">
        <v>13832</v>
      </c>
      <c r="E58" s="20"/>
      <c r="F58" s="69" t="s">
        <v>46</v>
      </c>
      <c r="G58" s="74">
        <v>17827</v>
      </c>
      <c r="H58" s="74">
        <v>21398418.842944212</v>
      </c>
      <c r="I58" s="75">
        <v>11459</v>
      </c>
      <c r="K58" s="12" t="s">
        <v>46</v>
      </c>
      <c r="L58" s="104">
        <v>0.1824199248331182</v>
      </c>
      <c r="M58" s="104">
        <v>0.22364082765996485</v>
      </c>
      <c r="N58" s="105">
        <v>0.20708613317043367</v>
      </c>
    </row>
    <row r="59" spans="1:20" ht="13.5" thickBot="1" x14ac:dyDescent="0.25">
      <c r="B59" s="37"/>
      <c r="C59" s="37"/>
      <c r="D59" s="37"/>
      <c r="E59" s="20"/>
      <c r="F59" s="63"/>
      <c r="G59" s="70"/>
      <c r="H59" s="70"/>
      <c r="I59" s="70"/>
      <c r="L59" s="100"/>
      <c r="M59" s="100"/>
      <c r="N59" s="100"/>
    </row>
    <row r="60" spans="1:20" ht="13.5" thickBot="1" x14ac:dyDescent="0.25">
      <c r="A60" s="84" t="s">
        <v>47</v>
      </c>
      <c r="B60" s="85">
        <v>94460</v>
      </c>
      <c r="C60" s="85">
        <v>76789698.02421999</v>
      </c>
      <c r="D60" s="85">
        <v>71310</v>
      </c>
      <c r="E60" s="20"/>
      <c r="F60" s="50" t="s">
        <v>47</v>
      </c>
      <c r="G60" s="51">
        <v>83531</v>
      </c>
      <c r="H60" s="51">
        <v>65251066.232069522</v>
      </c>
      <c r="I60" s="55">
        <v>61992</v>
      </c>
      <c r="K60" s="98" t="s">
        <v>47</v>
      </c>
      <c r="L60" s="99">
        <v>0.130837653086878</v>
      </c>
      <c r="M60" s="99">
        <v>0.17683437924389778</v>
      </c>
      <c r="N60" s="99">
        <v>0.15030971738288801</v>
      </c>
      <c r="O60" s="6"/>
      <c r="P60" s="6"/>
      <c r="Q60" s="6"/>
      <c r="R60" s="6"/>
    </row>
    <row r="61" spans="1:20" ht="13.5" thickBot="1" x14ac:dyDescent="0.25">
      <c r="A61" s="38" t="s">
        <v>48</v>
      </c>
      <c r="B61" s="30">
        <v>14263</v>
      </c>
      <c r="C61" s="30">
        <v>11347591.740502438</v>
      </c>
      <c r="D61" s="31">
        <v>10156</v>
      </c>
      <c r="E61" s="20"/>
      <c r="F61" s="73" t="s">
        <v>48</v>
      </c>
      <c r="G61" s="57">
        <v>15271</v>
      </c>
      <c r="H61" s="57">
        <v>10764258.421801822</v>
      </c>
      <c r="I61" s="58">
        <v>11388</v>
      </c>
      <c r="K61" s="10" t="s">
        <v>48</v>
      </c>
      <c r="L61" s="102">
        <v>-6.6007465129984899E-2</v>
      </c>
      <c r="M61" s="102">
        <v>5.4191686583735077E-2</v>
      </c>
      <c r="N61" s="103">
        <v>-0.10818405338953285</v>
      </c>
    </row>
    <row r="62" spans="1:20" ht="13.5" thickBot="1" x14ac:dyDescent="0.25">
      <c r="A62" s="39" t="s">
        <v>49</v>
      </c>
      <c r="B62" s="30">
        <v>10191</v>
      </c>
      <c r="C62" s="30">
        <v>13453191.619640838</v>
      </c>
      <c r="D62" s="31">
        <v>3572</v>
      </c>
      <c r="E62" s="20"/>
      <c r="F62" s="68" t="s">
        <v>49</v>
      </c>
      <c r="G62" s="79">
        <v>6981</v>
      </c>
      <c r="H62" s="79">
        <v>8544084.5294813681</v>
      </c>
      <c r="I62" s="80">
        <v>2975</v>
      </c>
      <c r="K62" s="11" t="s">
        <v>49</v>
      </c>
      <c r="L62" s="102">
        <v>0.45981951009883981</v>
      </c>
      <c r="M62" s="102">
        <v>0.57456209301541827</v>
      </c>
      <c r="N62" s="103">
        <v>0.20067226890756307</v>
      </c>
    </row>
    <row r="63" spans="1:20" ht="13.5" thickBot="1" x14ac:dyDescent="0.25">
      <c r="A63" s="40" t="s">
        <v>50</v>
      </c>
      <c r="B63" s="34">
        <v>70006</v>
      </c>
      <c r="C63" s="34">
        <v>51988914.664076708</v>
      </c>
      <c r="D63" s="35">
        <v>57582</v>
      </c>
      <c r="E63" s="20"/>
      <c r="F63" s="69" t="s">
        <v>50</v>
      </c>
      <c r="G63" s="74">
        <v>61279</v>
      </c>
      <c r="H63" s="74">
        <v>45942723.280786335</v>
      </c>
      <c r="I63" s="75">
        <v>47629</v>
      </c>
      <c r="K63" s="12" t="s">
        <v>50</v>
      </c>
      <c r="L63" s="104">
        <v>0.14241420388713921</v>
      </c>
      <c r="M63" s="104">
        <v>0.1316028078339655</v>
      </c>
      <c r="N63" s="105">
        <v>0.208969325410989</v>
      </c>
    </row>
    <row r="64" spans="1:20" ht="13.5" thickBot="1" x14ac:dyDescent="0.25">
      <c r="B64" s="37"/>
      <c r="C64" s="37"/>
      <c r="D64" s="37"/>
      <c r="E64" s="20"/>
      <c r="F64" s="63"/>
      <c r="G64" s="70"/>
      <c r="H64" s="70"/>
      <c r="I64" s="70"/>
      <c r="L64" s="100"/>
      <c r="M64" s="100"/>
      <c r="N64" s="100"/>
    </row>
    <row r="65" spans="1:18" ht="13.5" thickBot="1" x14ac:dyDescent="0.25">
      <c r="A65" s="84" t="s">
        <v>51</v>
      </c>
      <c r="B65" s="85">
        <v>9091</v>
      </c>
      <c r="C65" s="85">
        <v>11841108.658651326</v>
      </c>
      <c r="D65" s="85">
        <v>3538</v>
      </c>
      <c r="E65" s="20"/>
      <c r="F65" s="50" t="s">
        <v>51</v>
      </c>
      <c r="G65" s="51">
        <v>5621</v>
      </c>
      <c r="H65" s="51">
        <v>6727995.793365757</v>
      </c>
      <c r="I65" s="55">
        <v>2645</v>
      </c>
      <c r="K65" s="98" t="s">
        <v>51</v>
      </c>
      <c r="L65" s="99">
        <v>0.61732787760185026</v>
      </c>
      <c r="M65" s="99">
        <v>0.75997563350551323</v>
      </c>
      <c r="N65" s="99">
        <v>0.3376181474480151</v>
      </c>
      <c r="O65" s="6"/>
      <c r="P65" s="6"/>
      <c r="Q65" s="6"/>
      <c r="R65" s="6"/>
    </row>
    <row r="66" spans="1:18" ht="13.5" thickBot="1" x14ac:dyDescent="0.25">
      <c r="A66" s="38" t="s">
        <v>52</v>
      </c>
      <c r="B66" s="30">
        <v>6768</v>
      </c>
      <c r="C66" s="30">
        <v>8398995.5760536697</v>
      </c>
      <c r="D66" s="31">
        <v>2250</v>
      </c>
      <c r="E66" s="20"/>
      <c r="F66" s="73" t="s">
        <v>52</v>
      </c>
      <c r="G66" s="57">
        <v>3409</v>
      </c>
      <c r="H66" s="57">
        <v>4117404.3739793468</v>
      </c>
      <c r="I66" s="58">
        <v>1369</v>
      </c>
      <c r="K66" s="10" t="s">
        <v>52</v>
      </c>
      <c r="L66" s="102">
        <v>0.98533294221179224</v>
      </c>
      <c r="M66" s="102">
        <v>1.0398762941848956</v>
      </c>
      <c r="N66" s="103">
        <v>0.6435354273192111</v>
      </c>
    </row>
    <row r="67" spans="1:18" ht="13.5" thickBot="1" x14ac:dyDescent="0.25">
      <c r="A67" s="40" t="s">
        <v>53</v>
      </c>
      <c r="B67" s="34">
        <v>2323</v>
      </c>
      <c r="C67" s="34">
        <v>3442113.0825976562</v>
      </c>
      <c r="D67" s="35">
        <v>1288</v>
      </c>
      <c r="E67" s="20"/>
      <c r="F67" s="69" t="s">
        <v>53</v>
      </c>
      <c r="G67" s="74">
        <v>2212</v>
      </c>
      <c r="H67" s="74">
        <v>2610591.4193864102</v>
      </c>
      <c r="I67" s="75">
        <v>1276</v>
      </c>
      <c r="K67" s="12" t="s">
        <v>53</v>
      </c>
      <c r="L67" s="104">
        <v>5.0180831826401429E-2</v>
      </c>
      <c r="M67" s="104">
        <v>0.31851850007485494</v>
      </c>
      <c r="N67" s="105">
        <v>9.4043887147334804E-3</v>
      </c>
    </row>
    <row r="68" spans="1:18" ht="13.5" thickBot="1" x14ac:dyDescent="0.25">
      <c r="B68" s="37"/>
      <c r="C68" s="37"/>
      <c r="D68" s="37"/>
      <c r="E68" s="20"/>
      <c r="F68" s="63"/>
      <c r="G68" s="70"/>
      <c r="H68" s="70"/>
      <c r="I68" s="70"/>
      <c r="L68" s="100"/>
      <c r="M68" s="100"/>
      <c r="N68" s="100"/>
    </row>
    <row r="69" spans="1:18" ht="13.5" thickBot="1" x14ac:dyDescent="0.25">
      <c r="A69" s="84" t="s">
        <v>54</v>
      </c>
      <c r="B69" s="85">
        <v>41413</v>
      </c>
      <c r="C69" s="85">
        <v>36768696.04306826</v>
      </c>
      <c r="D69" s="85">
        <v>31542</v>
      </c>
      <c r="E69" s="20"/>
      <c r="F69" s="50" t="s">
        <v>54</v>
      </c>
      <c r="G69" s="51">
        <v>47692</v>
      </c>
      <c r="H69" s="51">
        <v>43637214.868195012</v>
      </c>
      <c r="I69" s="55">
        <v>34986</v>
      </c>
      <c r="K69" s="98" t="s">
        <v>54</v>
      </c>
      <c r="L69" s="99">
        <v>-0.1316573010148453</v>
      </c>
      <c r="M69" s="99">
        <v>-0.15740048593552369</v>
      </c>
      <c r="N69" s="99">
        <v>-9.8439375750300151E-2</v>
      </c>
      <c r="O69" s="6"/>
      <c r="P69" s="6"/>
      <c r="Q69" s="6"/>
      <c r="R69" s="6"/>
    </row>
    <row r="70" spans="1:18" ht="13.5" thickBot="1" x14ac:dyDescent="0.25">
      <c r="A70" s="38" t="s">
        <v>55</v>
      </c>
      <c r="B70" s="30">
        <v>15062</v>
      </c>
      <c r="C70" s="30">
        <v>11945493.407397274</v>
      </c>
      <c r="D70" s="31">
        <v>11125</v>
      </c>
      <c r="E70" s="20"/>
      <c r="F70" s="73" t="s">
        <v>55</v>
      </c>
      <c r="G70" s="57">
        <v>18321</v>
      </c>
      <c r="H70" s="57">
        <v>14342899.213226555</v>
      </c>
      <c r="I70" s="58">
        <v>13962</v>
      </c>
      <c r="K70" s="10" t="s">
        <v>55</v>
      </c>
      <c r="L70" s="102">
        <v>-0.17788330331313795</v>
      </c>
      <c r="M70" s="102">
        <v>-0.16714931689811163</v>
      </c>
      <c r="N70" s="103">
        <v>-0.20319438475863061</v>
      </c>
    </row>
    <row r="71" spans="1:18" ht="13.5" thickBot="1" x14ac:dyDescent="0.25">
      <c r="A71" s="39" t="s">
        <v>56</v>
      </c>
      <c r="B71" s="30">
        <v>3041</v>
      </c>
      <c r="C71" s="30">
        <v>2208673.6714332248</v>
      </c>
      <c r="D71" s="31">
        <v>2360</v>
      </c>
      <c r="E71" s="20"/>
      <c r="F71" s="68" t="s">
        <v>56</v>
      </c>
      <c r="G71" s="79">
        <v>3493</v>
      </c>
      <c r="H71" s="79">
        <v>2664608.0954413367</v>
      </c>
      <c r="I71" s="80">
        <v>2584</v>
      </c>
      <c r="K71" s="11" t="s">
        <v>56</v>
      </c>
      <c r="L71" s="102">
        <v>-0.12940166046378476</v>
      </c>
      <c r="M71" s="102">
        <v>-0.17110749786737245</v>
      </c>
      <c r="N71" s="103">
        <v>-8.6687306501547989E-2</v>
      </c>
    </row>
    <row r="72" spans="1:18" ht="13.5" thickBot="1" x14ac:dyDescent="0.25">
      <c r="A72" s="39" t="s">
        <v>57</v>
      </c>
      <c r="B72" s="30">
        <v>3624</v>
      </c>
      <c r="C72" s="30">
        <v>3235901.513724999</v>
      </c>
      <c r="D72" s="31">
        <v>2893</v>
      </c>
      <c r="E72" s="20"/>
      <c r="F72" s="68" t="s">
        <v>57</v>
      </c>
      <c r="G72" s="79">
        <v>2946</v>
      </c>
      <c r="H72" s="79">
        <v>2920713.3541528154</v>
      </c>
      <c r="I72" s="80">
        <v>2014</v>
      </c>
      <c r="K72" s="11" t="s">
        <v>57</v>
      </c>
      <c r="L72" s="102">
        <v>0.23014256619144602</v>
      </c>
      <c r="M72" s="102">
        <v>0.10791478702421564</v>
      </c>
      <c r="N72" s="103">
        <v>0.4364448857994041</v>
      </c>
    </row>
    <row r="73" spans="1:18" ht="13.5" thickBot="1" x14ac:dyDescent="0.25">
      <c r="A73" s="40" t="s">
        <v>58</v>
      </c>
      <c r="B73" s="34">
        <v>19686</v>
      </c>
      <c r="C73" s="34">
        <v>19378627.450512759</v>
      </c>
      <c r="D73" s="35">
        <v>15164</v>
      </c>
      <c r="E73" s="20"/>
      <c r="F73" s="69" t="s">
        <v>58</v>
      </c>
      <c r="G73" s="74">
        <v>22932</v>
      </c>
      <c r="H73" s="74">
        <v>23708994.205374304</v>
      </c>
      <c r="I73" s="75">
        <v>16426</v>
      </c>
      <c r="K73" s="12" t="s">
        <v>58</v>
      </c>
      <c r="L73" s="104">
        <v>-0.141548927263213</v>
      </c>
      <c r="M73" s="104">
        <v>-0.18264658202497452</v>
      </c>
      <c r="N73" s="105">
        <v>-7.682941677827837E-2</v>
      </c>
    </row>
    <row r="74" spans="1:18" ht="13.5" thickBot="1" x14ac:dyDescent="0.25">
      <c r="B74" s="37"/>
      <c r="C74" s="37"/>
      <c r="D74" s="37"/>
      <c r="E74" s="20"/>
      <c r="F74" s="63"/>
      <c r="G74" s="70"/>
      <c r="H74" s="70"/>
      <c r="I74" s="70"/>
      <c r="L74" s="100"/>
      <c r="M74" s="100"/>
      <c r="N74" s="100"/>
    </row>
    <row r="75" spans="1:18" ht="13.5" thickBot="1" x14ac:dyDescent="0.25">
      <c r="A75" s="84" t="s">
        <v>59</v>
      </c>
      <c r="B75" s="85">
        <v>126640</v>
      </c>
      <c r="C75" s="85">
        <v>142777001.2354537</v>
      </c>
      <c r="D75" s="85">
        <v>79767</v>
      </c>
      <c r="E75" s="20"/>
      <c r="F75" s="50" t="s">
        <v>59</v>
      </c>
      <c r="G75" s="51">
        <v>129662</v>
      </c>
      <c r="H75" s="51">
        <v>144724320.17810774</v>
      </c>
      <c r="I75" s="55">
        <v>83227</v>
      </c>
      <c r="K75" s="98" t="s">
        <v>59</v>
      </c>
      <c r="L75" s="99">
        <v>-2.3306751399793324E-2</v>
      </c>
      <c r="M75" s="99">
        <v>-1.3455367696718401E-2</v>
      </c>
      <c r="N75" s="99">
        <v>-4.1573047208237734E-2</v>
      </c>
      <c r="O75" s="6"/>
      <c r="P75" s="6"/>
      <c r="Q75" s="6"/>
      <c r="R75" s="6"/>
    </row>
    <row r="76" spans="1:18" ht="13.5" thickBot="1" x14ac:dyDescent="0.25">
      <c r="A76" s="92" t="s">
        <v>60</v>
      </c>
      <c r="B76" s="34">
        <v>126640</v>
      </c>
      <c r="C76" s="34">
        <v>142777001.2354537</v>
      </c>
      <c r="D76" s="35">
        <v>79767</v>
      </c>
      <c r="E76" s="20"/>
      <c r="F76" s="72" t="s">
        <v>60</v>
      </c>
      <c r="G76" s="61">
        <v>129662</v>
      </c>
      <c r="H76" s="61">
        <v>144724320.17810774</v>
      </c>
      <c r="I76" s="62">
        <v>83227</v>
      </c>
      <c r="K76" s="14" t="s">
        <v>60</v>
      </c>
      <c r="L76" s="104">
        <v>-2.3306751399793324E-2</v>
      </c>
      <c r="M76" s="104">
        <v>-1.3455367696718401E-2</v>
      </c>
      <c r="N76" s="105">
        <v>-4.1573047208237734E-2</v>
      </c>
    </row>
    <row r="77" spans="1:18" ht="13.5" thickBot="1" x14ac:dyDescent="0.25">
      <c r="B77" s="37"/>
      <c r="C77" s="37"/>
      <c r="D77" s="37"/>
      <c r="E77" s="20"/>
      <c r="F77" s="63"/>
      <c r="G77" s="70"/>
      <c r="H77" s="70"/>
      <c r="I77" s="70"/>
      <c r="L77" s="100"/>
      <c r="M77" s="100"/>
      <c r="N77" s="100"/>
    </row>
    <row r="78" spans="1:18" ht="13.5" thickBot="1" x14ac:dyDescent="0.25">
      <c r="A78" s="84" t="s">
        <v>61</v>
      </c>
      <c r="B78" s="85">
        <v>64497</v>
      </c>
      <c r="C78" s="85">
        <v>52597795.716624968</v>
      </c>
      <c r="D78" s="85">
        <v>38312</v>
      </c>
      <c r="E78" s="20"/>
      <c r="F78" s="50" t="s">
        <v>61</v>
      </c>
      <c r="G78" s="51">
        <v>72731</v>
      </c>
      <c r="H78" s="51">
        <v>54638894.675886169</v>
      </c>
      <c r="I78" s="55">
        <v>42929</v>
      </c>
      <c r="K78" s="98" t="s">
        <v>61</v>
      </c>
      <c r="L78" s="99">
        <v>-0.11321169790048258</v>
      </c>
      <c r="M78" s="99">
        <v>-3.7356153915060863E-2</v>
      </c>
      <c r="N78" s="99">
        <v>-0.10754967504484148</v>
      </c>
      <c r="O78" s="6"/>
      <c r="P78" s="6"/>
      <c r="Q78" s="6"/>
      <c r="R78" s="6"/>
    </row>
    <row r="79" spans="1:18" ht="13.5" thickBot="1" x14ac:dyDescent="0.25">
      <c r="A79" s="92" t="s">
        <v>62</v>
      </c>
      <c r="B79" s="34">
        <v>64497</v>
      </c>
      <c r="C79" s="34">
        <v>52597795.716624968</v>
      </c>
      <c r="D79" s="35">
        <v>38312</v>
      </c>
      <c r="E79" s="20"/>
      <c r="F79" s="72" t="s">
        <v>62</v>
      </c>
      <c r="G79" s="61">
        <v>72731</v>
      </c>
      <c r="H79" s="61">
        <v>54638894.675886169</v>
      </c>
      <c r="I79" s="62">
        <v>42929</v>
      </c>
      <c r="K79" s="14" t="s">
        <v>62</v>
      </c>
      <c r="L79" s="104">
        <v>-0.11321169790048258</v>
      </c>
      <c r="M79" s="104">
        <v>-3.7356153915060863E-2</v>
      </c>
      <c r="N79" s="105">
        <v>-0.10754967504484148</v>
      </c>
    </row>
    <row r="80" spans="1:18" ht="13.5" thickBot="1" x14ac:dyDescent="0.25">
      <c r="B80" s="37"/>
      <c r="C80" s="37"/>
      <c r="D80" s="37"/>
      <c r="E80" s="20"/>
      <c r="F80" s="63"/>
      <c r="G80" s="70"/>
      <c r="H80" s="70"/>
      <c r="I80" s="70"/>
      <c r="L80" s="100"/>
      <c r="M80" s="100"/>
      <c r="N80" s="100"/>
    </row>
    <row r="81" spans="1:18" ht="13.5" thickBot="1" x14ac:dyDescent="0.25">
      <c r="A81" s="84" t="s">
        <v>63</v>
      </c>
      <c r="B81" s="85">
        <v>21569</v>
      </c>
      <c r="C81" s="85">
        <v>23562678.56193839</v>
      </c>
      <c r="D81" s="85">
        <v>16825</v>
      </c>
      <c r="E81" s="20"/>
      <c r="F81" s="50" t="s">
        <v>63</v>
      </c>
      <c r="G81" s="51">
        <v>23141</v>
      </c>
      <c r="H81" s="51">
        <v>28260292.397092089</v>
      </c>
      <c r="I81" s="55">
        <v>16698</v>
      </c>
      <c r="K81" s="98" t="s">
        <v>63</v>
      </c>
      <c r="L81" s="99">
        <v>-6.7931377209282218E-2</v>
      </c>
      <c r="M81" s="99">
        <v>-0.16622665360805222</v>
      </c>
      <c r="N81" s="99">
        <v>7.6057012815906599E-3</v>
      </c>
      <c r="O81" s="6"/>
      <c r="P81" s="6"/>
      <c r="Q81" s="6"/>
      <c r="R81" s="6"/>
    </row>
    <row r="82" spans="1:18" ht="13.5" thickBot="1" x14ac:dyDescent="0.25">
      <c r="A82" s="92" t="s">
        <v>64</v>
      </c>
      <c r="B82" s="34">
        <v>21569</v>
      </c>
      <c r="C82" s="34">
        <v>23562678.56193839</v>
      </c>
      <c r="D82" s="35">
        <v>16825</v>
      </c>
      <c r="E82" s="20"/>
      <c r="F82" s="72" t="s">
        <v>64</v>
      </c>
      <c r="G82" s="61">
        <v>23141</v>
      </c>
      <c r="H82" s="61">
        <v>28260292.397092089</v>
      </c>
      <c r="I82" s="62">
        <v>16698</v>
      </c>
      <c r="K82" s="14" t="s">
        <v>64</v>
      </c>
      <c r="L82" s="104">
        <v>-6.7931377209282218E-2</v>
      </c>
      <c r="M82" s="104">
        <v>-0.16622665360805222</v>
      </c>
      <c r="N82" s="105">
        <v>7.6057012815906599E-3</v>
      </c>
    </row>
    <row r="83" spans="1:18" ht="13.5" thickBot="1" x14ac:dyDescent="0.25">
      <c r="B83" s="37"/>
      <c r="C83" s="37"/>
      <c r="D83" s="37"/>
      <c r="E83" s="20"/>
      <c r="F83" s="63"/>
      <c r="G83" s="70"/>
      <c r="H83" s="70"/>
      <c r="I83" s="70"/>
      <c r="L83" s="100"/>
      <c r="M83" s="100"/>
      <c r="N83" s="100"/>
    </row>
    <row r="84" spans="1:18" ht="13.5" thickBot="1" x14ac:dyDescent="0.25">
      <c r="A84" s="84" t="s">
        <v>65</v>
      </c>
      <c r="B84" s="85">
        <v>33256</v>
      </c>
      <c r="C84" s="85">
        <v>37827354.582739823</v>
      </c>
      <c r="D84" s="85">
        <v>25737</v>
      </c>
      <c r="E84" s="20"/>
      <c r="F84" s="50" t="s">
        <v>65</v>
      </c>
      <c r="G84" s="51">
        <v>38550</v>
      </c>
      <c r="H84" s="51">
        <v>38088771.691352695</v>
      </c>
      <c r="I84" s="55">
        <v>29567</v>
      </c>
      <c r="K84" s="98" t="s">
        <v>65</v>
      </c>
      <c r="L84" s="99">
        <v>-0.13732814526588843</v>
      </c>
      <c r="M84" s="99">
        <v>-6.8633641098020393E-3</v>
      </c>
      <c r="N84" s="99">
        <v>-0.12953630736970267</v>
      </c>
      <c r="O84" s="6"/>
      <c r="P84" s="6"/>
      <c r="Q84" s="6"/>
      <c r="R84" s="6"/>
    </row>
    <row r="85" spans="1:18" ht="13.5" thickBot="1" x14ac:dyDescent="0.25">
      <c r="A85" s="38" t="s">
        <v>66</v>
      </c>
      <c r="B85" s="30">
        <v>9698</v>
      </c>
      <c r="C85" s="30">
        <v>9297854.5159484912</v>
      </c>
      <c r="D85" s="31">
        <v>7617</v>
      </c>
      <c r="E85" s="20"/>
      <c r="F85" s="73" t="s">
        <v>66</v>
      </c>
      <c r="G85" s="57">
        <v>9488</v>
      </c>
      <c r="H85" s="57">
        <v>10796137.346315395</v>
      </c>
      <c r="I85" s="58">
        <v>6788</v>
      </c>
      <c r="K85" s="10" t="s">
        <v>66</v>
      </c>
      <c r="L85" s="102">
        <v>2.2133220910623974E-2</v>
      </c>
      <c r="M85" s="102">
        <v>-0.13877952663118465</v>
      </c>
      <c r="N85" s="103">
        <v>0.12212728344136714</v>
      </c>
    </row>
    <row r="86" spans="1:18" ht="13.5" thickBot="1" x14ac:dyDescent="0.25">
      <c r="A86" s="39" t="s">
        <v>67</v>
      </c>
      <c r="B86" s="30">
        <v>5672</v>
      </c>
      <c r="C86" s="30">
        <v>7027615.499208089</v>
      </c>
      <c r="D86" s="31">
        <v>4355</v>
      </c>
      <c r="E86" s="20"/>
      <c r="F86" s="68" t="s">
        <v>67</v>
      </c>
      <c r="G86" s="79">
        <v>5966</v>
      </c>
      <c r="H86" s="79">
        <v>6190348.9809565563</v>
      </c>
      <c r="I86" s="80">
        <v>4619</v>
      </c>
      <c r="K86" s="11" t="s">
        <v>67</v>
      </c>
      <c r="L86" s="102">
        <v>-4.9279249078109322E-2</v>
      </c>
      <c r="M86" s="102">
        <v>0.13525352461181517</v>
      </c>
      <c r="N86" s="103">
        <v>-5.7155228404416558E-2</v>
      </c>
    </row>
    <row r="87" spans="1:18" ht="13.5" thickBot="1" x14ac:dyDescent="0.25">
      <c r="A87" s="40" t="s">
        <v>68</v>
      </c>
      <c r="B87" s="34">
        <v>17886</v>
      </c>
      <c r="C87" s="34">
        <v>21501884.567583241</v>
      </c>
      <c r="D87" s="35">
        <v>13765</v>
      </c>
      <c r="E87" s="20"/>
      <c r="F87" s="69" t="s">
        <v>68</v>
      </c>
      <c r="G87" s="74">
        <v>23096</v>
      </c>
      <c r="H87" s="74">
        <v>21102285.364080746</v>
      </c>
      <c r="I87" s="75">
        <v>18160</v>
      </c>
      <c r="K87" s="12" t="s">
        <v>68</v>
      </c>
      <c r="L87" s="104">
        <v>-0.22558018704537586</v>
      </c>
      <c r="M87" s="104">
        <v>1.8936299865543127E-2</v>
      </c>
      <c r="N87" s="105">
        <v>-0.24201541850220265</v>
      </c>
    </row>
    <row r="88" spans="1:18" ht="13.5" thickBot="1" x14ac:dyDescent="0.25">
      <c r="B88" s="37"/>
      <c r="C88" s="37"/>
      <c r="D88" s="37"/>
      <c r="E88" s="20"/>
      <c r="F88" s="63"/>
      <c r="G88" s="70"/>
      <c r="H88" s="70"/>
      <c r="I88" s="70"/>
      <c r="L88" s="100"/>
      <c r="M88" s="100"/>
      <c r="N88" s="100"/>
    </row>
    <row r="89" spans="1:18" ht="13.5" thickBot="1" x14ac:dyDescent="0.25">
      <c r="A89" s="90" t="s">
        <v>69</v>
      </c>
      <c r="B89" s="85">
        <v>6102</v>
      </c>
      <c r="C89" s="85">
        <v>6217684.7717928104</v>
      </c>
      <c r="D89" s="85">
        <v>4777</v>
      </c>
      <c r="E89" s="20"/>
      <c r="F89" s="54" t="s">
        <v>69</v>
      </c>
      <c r="G89" s="51">
        <v>7278</v>
      </c>
      <c r="H89" s="51">
        <v>7802249.2700290661</v>
      </c>
      <c r="I89" s="55">
        <v>5516</v>
      </c>
      <c r="K89" s="101" t="s">
        <v>69</v>
      </c>
      <c r="L89" s="99">
        <v>-0.16158285243198678</v>
      </c>
      <c r="M89" s="99">
        <v>-0.20309072978776443</v>
      </c>
      <c r="N89" s="99">
        <v>-0.13397389412617844</v>
      </c>
      <c r="O89" s="6"/>
      <c r="P89" s="6"/>
      <c r="Q89" s="6"/>
      <c r="R89" s="6"/>
    </row>
    <row r="90" spans="1:18" ht="13.5" thickBot="1" x14ac:dyDescent="0.25">
      <c r="A90" s="91" t="s">
        <v>70</v>
      </c>
      <c r="B90" s="34">
        <v>6102</v>
      </c>
      <c r="C90" s="34">
        <v>6217684.7717928104</v>
      </c>
      <c r="D90" s="35">
        <v>4777</v>
      </c>
      <c r="E90" s="20"/>
      <c r="F90" s="71" t="s">
        <v>70</v>
      </c>
      <c r="G90" s="61">
        <v>7278</v>
      </c>
      <c r="H90" s="61">
        <v>7802249.2700290661</v>
      </c>
      <c r="I90" s="62">
        <v>5516</v>
      </c>
      <c r="K90" s="13" t="s">
        <v>70</v>
      </c>
      <c r="L90" s="104">
        <v>-0.16158285243198678</v>
      </c>
      <c r="M90" s="104">
        <v>-0.20309072978776443</v>
      </c>
      <c r="N90" s="105">
        <v>-0.13397389412617844</v>
      </c>
    </row>
    <row r="91" spans="1:18" ht="13.5" thickBot="1" x14ac:dyDescent="0.25">
      <c r="B91" s="37"/>
      <c r="C91" s="37"/>
      <c r="D91" s="37"/>
      <c r="E91" s="20"/>
      <c r="F91" s="63"/>
      <c r="G91" s="70"/>
      <c r="H91" s="70"/>
      <c r="I91" s="70"/>
      <c r="L91" s="100"/>
      <c r="M91" s="100"/>
      <c r="N91" s="100"/>
    </row>
    <row r="92" spans="1:18" ht="13.5" thickBot="1" x14ac:dyDescent="0.25">
      <c r="A92" s="92" t="s">
        <v>71</v>
      </c>
      <c r="B92" s="125"/>
      <c r="C92" s="125"/>
      <c r="D92" s="126"/>
      <c r="E92" s="20"/>
      <c r="F92" s="72" t="s">
        <v>71</v>
      </c>
      <c r="G92" s="125"/>
      <c r="H92" s="125"/>
      <c r="I92" s="126"/>
      <c r="K92" s="14" t="s">
        <v>71</v>
      </c>
      <c r="L92" s="125"/>
      <c r="M92" s="125"/>
      <c r="N92" s="126"/>
    </row>
  </sheetData>
  <mergeCells count="1">
    <mergeCell ref="K1:L1"/>
  </mergeCells>
  <pageMargins left="0.7" right="0.7" top="0.75" bottom="0.75" header="0.3" footer="0.3"/>
  <pageSetup paperSize="9" orientation="portrait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theme="3"/>
  </sheetPr>
  <dimension ref="A1:S92"/>
  <sheetViews>
    <sheetView zoomScale="85" zoomScaleNormal="85" workbookViewId="0">
      <selection activeCell="A2" sqref="A2"/>
    </sheetView>
  </sheetViews>
  <sheetFormatPr baseColWidth="10" defaultColWidth="9.140625" defaultRowHeight="12.75" x14ac:dyDescent="0.2"/>
  <cols>
    <col min="1" max="1" width="26.28515625" style="24" bestFit="1" customWidth="1"/>
    <col min="2" max="2" width="12.42578125" style="24" bestFit="1" customWidth="1"/>
    <col min="3" max="3" width="13.28515625" style="24" bestFit="1" customWidth="1"/>
    <col min="4" max="4" width="9.140625" style="24"/>
    <col min="5" max="5" width="9.140625" style="2"/>
    <col min="6" max="6" width="26.28515625" style="43" bestFit="1" customWidth="1"/>
    <col min="7" max="7" width="12.42578125" style="43" bestFit="1" customWidth="1"/>
    <col min="8" max="8" width="13.140625" style="43" bestFit="1" customWidth="1"/>
    <col min="9" max="9" width="11.5703125" style="43" customWidth="1"/>
    <col min="10" max="10" width="9.140625" style="2"/>
    <col min="11" max="11" width="26.28515625" style="2" bestFit="1" customWidth="1"/>
    <col min="12" max="12" width="12.140625" style="2" bestFit="1" customWidth="1"/>
    <col min="13" max="13" width="16.42578125" style="2" customWidth="1"/>
    <col min="14" max="14" width="14.140625" style="2" customWidth="1"/>
    <col min="15" max="247" width="9.140625" style="2"/>
    <col min="248" max="248" width="22.7109375" style="2" bestFit="1" customWidth="1"/>
    <col min="249" max="249" width="12.140625" style="2" customWidth="1"/>
    <col min="250" max="250" width="16.7109375" style="2" customWidth="1"/>
    <col min="251" max="251" width="13.28515625" style="2" bestFit="1" customWidth="1"/>
    <col min="252" max="503" width="9.140625" style="2"/>
    <col min="504" max="504" width="22.7109375" style="2" bestFit="1" customWidth="1"/>
    <col min="505" max="505" width="12.140625" style="2" customWidth="1"/>
    <col min="506" max="506" width="16.7109375" style="2" customWidth="1"/>
    <col min="507" max="507" width="13.28515625" style="2" bestFit="1" customWidth="1"/>
    <col min="508" max="759" width="9.140625" style="2"/>
    <col min="760" max="760" width="22.7109375" style="2" bestFit="1" customWidth="1"/>
    <col min="761" max="761" width="12.140625" style="2" customWidth="1"/>
    <col min="762" max="762" width="16.7109375" style="2" customWidth="1"/>
    <col min="763" max="763" width="13.28515625" style="2" bestFit="1" customWidth="1"/>
    <col min="764" max="1015" width="9.140625" style="2"/>
    <col min="1016" max="1016" width="22.7109375" style="2" bestFit="1" customWidth="1"/>
    <col min="1017" max="1017" width="12.140625" style="2" customWidth="1"/>
    <col min="1018" max="1018" width="16.7109375" style="2" customWidth="1"/>
    <col min="1019" max="1019" width="13.28515625" style="2" bestFit="1" customWidth="1"/>
    <col min="1020" max="1271" width="9.140625" style="2"/>
    <col min="1272" max="1272" width="22.7109375" style="2" bestFit="1" customWidth="1"/>
    <col min="1273" max="1273" width="12.140625" style="2" customWidth="1"/>
    <col min="1274" max="1274" width="16.7109375" style="2" customWidth="1"/>
    <col min="1275" max="1275" width="13.28515625" style="2" bestFit="1" customWidth="1"/>
    <col min="1276" max="1527" width="9.140625" style="2"/>
    <col min="1528" max="1528" width="22.7109375" style="2" bestFit="1" customWidth="1"/>
    <col min="1529" max="1529" width="12.140625" style="2" customWidth="1"/>
    <col min="1530" max="1530" width="16.7109375" style="2" customWidth="1"/>
    <col min="1531" max="1531" width="13.28515625" style="2" bestFit="1" customWidth="1"/>
    <col min="1532" max="1783" width="9.140625" style="2"/>
    <col min="1784" max="1784" width="22.7109375" style="2" bestFit="1" customWidth="1"/>
    <col min="1785" max="1785" width="12.140625" style="2" customWidth="1"/>
    <col min="1786" max="1786" width="16.7109375" style="2" customWidth="1"/>
    <col min="1787" max="1787" width="13.28515625" style="2" bestFit="1" customWidth="1"/>
    <col min="1788" max="2039" width="9.140625" style="2"/>
    <col min="2040" max="2040" width="22.7109375" style="2" bestFit="1" customWidth="1"/>
    <col min="2041" max="2041" width="12.140625" style="2" customWidth="1"/>
    <col min="2042" max="2042" width="16.7109375" style="2" customWidth="1"/>
    <col min="2043" max="2043" width="13.28515625" style="2" bestFit="1" customWidth="1"/>
    <col min="2044" max="2295" width="9.140625" style="2"/>
    <col min="2296" max="2296" width="22.7109375" style="2" bestFit="1" customWidth="1"/>
    <col min="2297" max="2297" width="12.140625" style="2" customWidth="1"/>
    <col min="2298" max="2298" width="16.7109375" style="2" customWidth="1"/>
    <col min="2299" max="2299" width="13.28515625" style="2" bestFit="1" customWidth="1"/>
    <col min="2300" max="2551" width="9.140625" style="2"/>
    <col min="2552" max="2552" width="22.7109375" style="2" bestFit="1" customWidth="1"/>
    <col min="2553" max="2553" width="12.140625" style="2" customWidth="1"/>
    <col min="2554" max="2554" width="16.7109375" style="2" customWidth="1"/>
    <col min="2555" max="2555" width="13.28515625" style="2" bestFit="1" customWidth="1"/>
    <col min="2556" max="2807" width="9.140625" style="2"/>
    <col min="2808" max="2808" width="22.7109375" style="2" bestFit="1" customWidth="1"/>
    <col min="2809" max="2809" width="12.140625" style="2" customWidth="1"/>
    <col min="2810" max="2810" width="16.7109375" style="2" customWidth="1"/>
    <col min="2811" max="2811" width="13.28515625" style="2" bestFit="1" customWidth="1"/>
    <col min="2812" max="3063" width="9.140625" style="2"/>
    <col min="3064" max="3064" width="22.7109375" style="2" bestFit="1" customWidth="1"/>
    <col min="3065" max="3065" width="12.140625" style="2" customWidth="1"/>
    <col min="3066" max="3066" width="16.7109375" style="2" customWidth="1"/>
    <col min="3067" max="3067" width="13.28515625" style="2" bestFit="1" customWidth="1"/>
    <col min="3068" max="3319" width="9.140625" style="2"/>
    <col min="3320" max="3320" width="22.7109375" style="2" bestFit="1" customWidth="1"/>
    <col min="3321" max="3321" width="12.140625" style="2" customWidth="1"/>
    <col min="3322" max="3322" width="16.7109375" style="2" customWidth="1"/>
    <col min="3323" max="3323" width="13.28515625" style="2" bestFit="1" customWidth="1"/>
    <col min="3324" max="3575" width="9.140625" style="2"/>
    <col min="3576" max="3576" width="22.7109375" style="2" bestFit="1" customWidth="1"/>
    <col min="3577" max="3577" width="12.140625" style="2" customWidth="1"/>
    <col min="3578" max="3578" width="16.7109375" style="2" customWidth="1"/>
    <col min="3579" max="3579" width="13.28515625" style="2" bestFit="1" customWidth="1"/>
    <col min="3580" max="3831" width="9.140625" style="2"/>
    <col min="3832" max="3832" width="22.7109375" style="2" bestFit="1" customWidth="1"/>
    <col min="3833" max="3833" width="12.140625" style="2" customWidth="1"/>
    <col min="3834" max="3834" width="16.7109375" style="2" customWidth="1"/>
    <col min="3835" max="3835" width="13.28515625" style="2" bestFit="1" customWidth="1"/>
    <col min="3836" max="4087" width="9.140625" style="2"/>
    <col min="4088" max="4088" width="22.7109375" style="2" bestFit="1" customWidth="1"/>
    <col min="4089" max="4089" width="12.140625" style="2" customWidth="1"/>
    <col min="4090" max="4090" width="16.7109375" style="2" customWidth="1"/>
    <col min="4091" max="4091" width="13.28515625" style="2" bestFit="1" customWidth="1"/>
    <col min="4092" max="4343" width="9.140625" style="2"/>
    <col min="4344" max="4344" width="22.7109375" style="2" bestFit="1" customWidth="1"/>
    <col min="4345" max="4345" width="12.140625" style="2" customWidth="1"/>
    <col min="4346" max="4346" width="16.7109375" style="2" customWidth="1"/>
    <col min="4347" max="4347" width="13.28515625" style="2" bestFit="1" customWidth="1"/>
    <col min="4348" max="4599" width="9.140625" style="2"/>
    <col min="4600" max="4600" width="22.7109375" style="2" bestFit="1" customWidth="1"/>
    <col min="4601" max="4601" width="12.140625" style="2" customWidth="1"/>
    <col min="4602" max="4602" width="16.7109375" style="2" customWidth="1"/>
    <col min="4603" max="4603" width="13.28515625" style="2" bestFit="1" customWidth="1"/>
    <col min="4604" max="4855" width="9.140625" style="2"/>
    <col min="4856" max="4856" width="22.7109375" style="2" bestFit="1" customWidth="1"/>
    <col min="4857" max="4857" width="12.140625" style="2" customWidth="1"/>
    <col min="4858" max="4858" width="16.7109375" style="2" customWidth="1"/>
    <col min="4859" max="4859" width="13.28515625" style="2" bestFit="1" customWidth="1"/>
    <col min="4860" max="5111" width="9.140625" style="2"/>
    <col min="5112" max="5112" width="22.7109375" style="2" bestFit="1" customWidth="1"/>
    <col min="5113" max="5113" width="12.140625" style="2" customWidth="1"/>
    <col min="5114" max="5114" width="16.7109375" style="2" customWidth="1"/>
    <col min="5115" max="5115" width="13.28515625" style="2" bestFit="1" customWidth="1"/>
    <col min="5116" max="5367" width="9.140625" style="2"/>
    <col min="5368" max="5368" width="22.7109375" style="2" bestFit="1" customWidth="1"/>
    <col min="5369" max="5369" width="12.140625" style="2" customWidth="1"/>
    <col min="5370" max="5370" width="16.7109375" style="2" customWidth="1"/>
    <col min="5371" max="5371" width="13.28515625" style="2" bestFit="1" customWidth="1"/>
    <col min="5372" max="5623" width="9.140625" style="2"/>
    <col min="5624" max="5624" width="22.7109375" style="2" bestFit="1" customWidth="1"/>
    <col min="5625" max="5625" width="12.140625" style="2" customWidth="1"/>
    <col min="5626" max="5626" width="16.7109375" style="2" customWidth="1"/>
    <col min="5627" max="5627" width="13.28515625" style="2" bestFit="1" customWidth="1"/>
    <col min="5628" max="5879" width="9.140625" style="2"/>
    <col min="5880" max="5880" width="22.7109375" style="2" bestFit="1" customWidth="1"/>
    <col min="5881" max="5881" width="12.140625" style="2" customWidth="1"/>
    <col min="5882" max="5882" width="16.7109375" style="2" customWidth="1"/>
    <col min="5883" max="5883" width="13.28515625" style="2" bestFit="1" customWidth="1"/>
    <col min="5884" max="6135" width="9.140625" style="2"/>
    <col min="6136" max="6136" width="22.7109375" style="2" bestFit="1" customWidth="1"/>
    <col min="6137" max="6137" width="12.140625" style="2" customWidth="1"/>
    <col min="6138" max="6138" width="16.7109375" style="2" customWidth="1"/>
    <col min="6139" max="6139" width="13.28515625" style="2" bestFit="1" customWidth="1"/>
    <col min="6140" max="6391" width="9.140625" style="2"/>
    <col min="6392" max="6392" width="22.7109375" style="2" bestFit="1" customWidth="1"/>
    <col min="6393" max="6393" width="12.140625" style="2" customWidth="1"/>
    <col min="6394" max="6394" width="16.7109375" style="2" customWidth="1"/>
    <col min="6395" max="6395" width="13.28515625" style="2" bestFit="1" customWidth="1"/>
    <col min="6396" max="6647" width="9.140625" style="2"/>
    <col min="6648" max="6648" width="22.7109375" style="2" bestFit="1" customWidth="1"/>
    <col min="6649" max="6649" width="12.140625" style="2" customWidth="1"/>
    <col min="6650" max="6650" width="16.7109375" style="2" customWidth="1"/>
    <col min="6651" max="6651" width="13.28515625" style="2" bestFit="1" customWidth="1"/>
    <col min="6652" max="6903" width="9.140625" style="2"/>
    <col min="6904" max="6904" width="22.7109375" style="2" bestFit="1" customWidth="1"/>
    <col min="6905" max="6905" width="12.140625" style="2" customWidth="1"/>
    <col min="6906" max="6906" width="16.7109375" style="2" customWidth="1"/>
    <col min="6907" max="6907" width="13.28515625" style="2" bestFit="1" customWidth="1"/>
    <col min="6908" max="7159" width="9.140625" style="2"/>
    <col min="7160" max="7160" width="22.7109375" style="2" bestFit="1" customWidth="1"/>
    <col min="7161" max="7161" width="12.140625" style="2" customWidth="1"/>
    <col min="7162" max="7162" width="16.7109375" style="2" customWidth="1"/>
    <col min="7163" max="7163" width="13.28515625" style="2" bestFit="1" customWidth="1"/>
    <col min="7164" max="7415" width="9.140625" style="2"/>
    <col min="7416" max="7416" width="22.7109375" style="2" bestFit="1" customWidth="1"/>
    <col min="7417" max="7417" width="12.140625" style="2" customWidth="1"/>
    <col min="7418" max="7418" width="16.7109375" style="2" customWidth="1"/>
    <col min="7419" max="7419" width="13.28515625" style="2" bestFit="1" customWidth="1"/>
    <col min="7420" max="7671" width="9.140625" style="2"/>
    <col min="7672" max="7672" width="22.7109375" style="2" bestFit="1" customWidth="1"/>
    <col min="7673" max="7673" width="12.140625" style="2" customWidth="1"/>
    <col min="7674" max="7674" width="16.7109375" style="2" customWidth="1"/>
    <col min="7675" max="7675" width="13.28515625" style="2" bestFit="1" customWidth="1"/>
    <col min="7676" max="7927" width="9.140625" style="2"/>
    <col min="7928" max="7928" width="22.7109375" style="2" bestFit="1" customWidth="1"/>
    <col min="7929" max="7929" width="12.140625" style="2" customWidth="1"/>
    <col min="7930" max="7930" width="16.7109375" style="2" customWidth="1"/>
    <col min="7931" max="7931" width="13.28515625" style="2" bestFit="1" customWidth="1"/>
    <col min="7932" max="8183" width="9.140625" style="2"/>
    <col min="8184" max="8184" width="22.7109375" style="2" bestFit="1" customWidth="1"/>
    <col min="8185" max="8185" width="12.140625" style="2" customWidth="1"/>
    <col min="8186" max="8186" width="16.7109375" style="2" customWidth="1"/>
    <col min="8187" max="8187" width="13.28515625" style="2" bestFit="1" customWidth="1"/>
    <col min="8188" max="8439" width="9.140625" style="2"/>
    <col min="8440" max="8440" width="22.7109375" style="2" bestFit="1" customWidth="1"/>
    <col min="8441" max="8441" width="12.140625" style="2" customWidth="1"/>
    <col min="8442" max="8442" width="16.7109375" style="2" customWidth="1"/>
    <col min="8443" max="8443" width="13.28515625" style="2" bestFit="1" customWidth="1"/>
    <col min="8444" max="8695" width="9.140625" style="2"/>
    <col min="8696" max="8696" width="22.7109375" style="2" bestFit="1" customWidth="1"/>
    <col min="8697" max="8697" width="12.140625" style="2" customWidth="1"/>
    <col min="8698" max="8698" width="16.7109375" style="2" customWidth="1"/>
    <col min="8699" max="8699" width="13.28515625" style="2" bestFit="1" customWidth="1"/>
    <col min="8700" max="8951" width="9.140625" style="2"/>
    <col min="8952" max="8952" width="22.7109375" style="2" bestFit="1" customWidth="1"/>
    <col min="8953" max="8953" width="12.140625" style="2" customWidth="1"/>
    <col min="8954" max="8954" width="16.7109375" style="2" customWidth="1"/>
    <col min="8955" max="8955" width="13.28515625" style="2" bestFit="1" customWidth="1"/>
    <col min="8956" max="9207" width="9.140625" style="2"/>
    <col min="9208" max="9208" width="22.7109375" style="2" bestFit="1" customWidth="1"/>
    <col min="9209" max="9209" width="12.140625" style="2" customWidth="1"/>
    <col min="9210" max="9210" width="16.7109375" style="2" customWidth="1"/>
    <col min="9211" max="9211" width="13.28515625" style="2" bestFit="1" customWidth="1"/>
    <col min="9212" max="9463" width="9.140625" style="2"/>
    <col min="9464" max="9464" width="22.7109375" style="2" bestFit="1" customWidth="1"/>
    <col min="9465" max="9465" width="12.140625" style="2" customWidth="1"/>
    <col min="9466" max="9466" width="16.7109375" style="2" customWidth="1"/>
    <col min="9467" max="9467" width="13.28515625" style="2" bestFit="1" customWidth="1"/>
    <col min="9468" max="9719" width="9.140625" style="2"/>
    <col min="9720" max="9720" width="22.7109375" style="2" bestFit="1" customWidth="1"/>
    <col min="9721" max="9721" width="12.140625" style="2" customWidth="1"/>
    <col min="9722" max="9722" width="16.7109375" style="2" customWidth="1"/>
    <col min="9723" max="9723" width="13.28515625" style="2" bestFit="1" customWidth="1"/>
    <col min="9724" max="9975" width="9.140625" style="2"/>
    <col min="9976" max="9976" width="22.7109375" style="2" bestFit="1" customWidth="1"/>
    <col min="9977" max="9977" width="12.140625" style="2" customWidth="1"/>
    <col min="9978" max="9978" width="16.7109375" style="2" customWidth="1"/>
    <col min="9979" max="9979" width="13.28515625" style="2" bestFit="1" customWidth="1"/>
    <col min="9980" max="10231" width="9.140625" style="2"/>
    <col min="10232" max="10232" width="22.7109375" style="2" bestFit="1" customWidth="1"/>
    <col min="10233" max="10233" width="12.140625" style="2" customWidth="1"/>
    <col min="10234" max="10234" width="16.7109375" style="2" customWidth="1"/>
    <col min="10235" max="10235" width="13.28515625" style="2" bestFit="1" customWidth="1"/>
    <col min="10236" max="10487" width="9.140625" style="2"/>
    <col min="10488" max="10488" width="22.7109375" style="2" bestFit="1" customWidth="1"/>
    <col min="10489" max="10489" width="12.140625" style="2" customWidth="1"/>
    <col min="10490" max="10490" width="16.7109375" style="2" customWidth="1"/>
    <col min="10491" max="10491" width="13.28515625" style="2" bestFit="1" customWidth="1"/>
    <col min="10492" max="10743" width="9.140625" style="2"/>
    <col min="10744" max="10744" width="22.7109375" style="2" bestFit="1" customWidth="1"/>
    <col min="10745" max="10745" width="12.140625" style="2" customWidth="1"/>
    <col min="10746" max="10746" width="16.7109375" style="2" customWidth="1"/>
    <col min="10747" max="10747" width="13.28515625" style="2" bestFit="1" customWidth="1"/>
    <col min="10748" max="10999" width="9.140625" style="2"/>
    <col min="11000" max="11000" width="22.7109375" style="2" bestFit="1" customWidth="1"/>
    <col min="11001" max="11001" width="12.140625" style="2" customWidth="1"/>
    <col min="11002" max="11002" width="16.7109375" style="2" customWidth="1"/>
    <col min="11003" max="11003" width="13.28515625" style="2" bestFit="1" customWidth="1"/>
    <col min="11004" max="11255" width="9.140625" style="2"/>
    <col min="11256" max="11256" width="22.7109375" style="2" bestFit="1" customWidth="1"/>
    <col min="11257" max="11257" width="12.140625" style="2" customWidth="1"/>
    <col min="11258" max="11258" width="16.7109375" style="2" customWidth="1"/>
    <col min="11259" max="11259" width="13.28515625" style="2" bestFit="1" customWidth="1"/>
    <col min="11260" max="11511" width="9.140625" style="2"/>
    <col min="11512" max="11512" width="22.7109375" style="2" bestFit="1" customWidth="1"/>
    <col min="11513" max="11513" width="12.140625" style="2" customWidth="1"/>
    <col min="11514" max="11514" width="16.7109375" style="2" customWidth="1"/>
    <col min="11515" max="11515" width="13.28515625" style="2" bestFit="1" customWidth="1"/>
    <col min="11516" max="11767" width="9.140625" style="2"/>
    <col min="11768" max="11768" width="22.7109375" style="2" bestFit="1" customWidth="1"/>
    <col min="11769" max="11769" width="12.140625" style="2" customWidth="1"/>
    <col min="11770" max="11770" width="16.7109375" style="2" customWidth="1"/>
    <col min="11771" max="11771" width="13.28515625" style="2" bestFit="1" customWidth="1"/>
    <col min="11772" max="12023" width="9.140625" style="2"/>
    <col min="12024" max="12024" width="22.7109375" style="2" bestFit="1" customWidth="1"/>
    <col min="12025" max="12025" width="12.140625" style="2" customWidth="1"/>
    <col min="12026" max="12026" width="16.7109375" style="2" customWidth="1"/>
    <col min="12027" max="12027" width="13.28515625" style="2" bestFit="1" customWidth="1"/>
    <col min="12028" max="12279" width="9.140625" style="2"/>
    <col min="12280" max="12280" width="22.7109375" style="2" bestFit="1" customWidth="1"/>
    <col min="12281" max="12281" width="12.140625" style="2" customWidth="1"/>
    <col min="12282" max="12282" width="16.7109375" style="2" customWidth="1"/>
    <col min="12283" max="12283" width="13.28515625" style="2" bestFit="1" customWidth="1"/>
    <col min="12284" max="12535" width="9.140625" style="2"/>
    <col min="12536" max="12536" width="22.7109375" style="2" bestFit="1" customWidth="1"/>
    <col min="12537" max="12537" width="12.140625" style="2" customWidth="1"/>
    <col min="12538" max="12538" width="16.7109375" style="2" customWidth="1"/>
    <col min="12539" max="12539" width="13.28515625" style="2" bestFit="1" customWidth="1"/>
    <col min="12540" max="12791" width="9.140625" style="2"/>
    <col min="12792" max="12792" width="22.7109375" style="2" bestFit="1" customWidth="1"/>
    <col min="12793" max="12793" width="12.140625" style="2" customWidth="1"/>
    <col min="12794" max="12794" width="16.7109375" style="2" customWidth="1"/>
    <col min="12795" max="12795" width="13.28515625" style="2" bestFit="1" customWidth="1"/>
    <col min="12796" max="13047" width="9.140625" style="2"/>
    <col min="13048" max="13048" width="22.7109375" style="2" bestFit="1" customWidth="1"/>
    <col min="13049" max="13049" width="12.140625" style="2" customWidth="1"/>
    <col min="13050" max="13050" width="16.7109375" style="2" customWidth="1"/>
    <col min="13051" max="13051" width="13.28515625" style="2" bestFit="1" customWidth="1"/>
    <col min="13052" max="13303" width="9.140625" style="2"/>
    <col min="13304" max="13304" width="22.7109375" style="2" bestFit="1" customWidth="1"/>
    <col min="13305" max="13305" width="12.140625" style="2" customWidth="1"/>
    <col min="13306" max="13306" width="16.7109375" style="2" customWidth="1"/>
    <col min="13307" max="13307" width="13.28515625" style="2" bestFit="1" customWidth="1"/>
    <col min="13308" max="13559" width="9.140625" style="2"/>
    <col min="13560" max="13560" width="22.7109375" style="2" bestFit="1" customWidth="1"/>
    <col min="13561" max="13561" width="12.140625" style="2" customWidth="1"/>
    <col min="13562" max="13562" width="16.7109375" style="2" customWidth="1"/>
    <col min="13563" max="13563" width="13.28515625" style="2" bestFit="1" customWidth="1"/>
    <col min="13564" max="13815" width="9.140625" style="2"/>
    <col min="13816" max="13816" width="22.7109375" style="2" bestFit="1" customWidth="1"/>
    <col min="13817" max="13817" width="12.140625" style="2" customWidth="1"/>
    <col min="13818" max="13818" width="16.7109375" style="2" customWidth="1"/>
    <col min="13819" max="13819" width="13.28515625" style="2" bestFit="1" customWidth="1"/>
    <col min="13820" max="14071" width="9.140625" style="2"/>
    <col min="14072" max="14072" width="22.7109375" style="2" bestFit="1" customWidth="1"/>
    <col min="14073" max="14073" width="12.140625" style="2" customWidth="1"/>
    <col min="14074" max="14074" width="16.7109375" style="2" customWidth="1"/>
    <col min="14075" max="14075" width="13.28515625" style="2" bestFit="1" customWidth="1"/>
    <col min="14076" max="14327" width="9.140625" style="2"/>
    <col min="14328" max="14328" width="22.7109375" style="2" bestFit="1" customWidth="1"/>
    <col min="14329" max="14329" width="12.140625" style="2" customWidth="1"/>
    <col min="14330" max="14330" width="16.7109375" style="2" customWidth="1"/>
    <col min="14331" max="14331" width="13.28515625" style="2" bestFit="1" customWidth="1"/>
    <col min="14332" max="14583" width="9.140625" style="2"/>
    <col min="14584" max="14584" width="22.7109375" style="2" bestFit="1" customWidth="1"/>
    <col min="14585" max="14585" width="12.140625" style="2" customWidth="1"/>
    <col min="14586" max="14586" width="16.7109375" style="2" customWidth="1"/>
    <col min="14587" max="14587" width="13.28515625" style="2" bestFit="1" customWidth="1"/>
    <col min="14588" max="14839" width="9.140625" style="2"/>
    <col min="14840" max="14840" width="22.7109375" style="2" bestFit="1" customWidth="1"/>
    <col min="14841" max="14841" width="12.140625" style="2" customWidth="1"/>
    <col min="14842" max="14842" width="16.7109375" style="2" customWidth="1"/>
    <col min="14843" max="14843" width="13.28515625" style="2" bestFit="1" customWidth="1"/>
    <col min="14844" max="15095" width="9.140625" style="2"/>
    <col min="15096" max="15096" width="22.7109375" style="2" bestFit="1" customWidth="1"/>
    <col min="15097" max="15097" width="12.140625" style="2" customWidth="1"/>
    <col min="15098" max="15098" width="16.7109375" style="2" customWidth="1"/>
    <col min="15099" max="15099" width="13.28515625" style="2" bestFit="1" customWidth="1"/>
    <col min="15100" max="15351" width="9.140625" style="2"/>
    <col min="15352" max="15352" width="22.7109375" style="2" bestFit="1" customWidth="1"/>
    <col min="15353" max="15353" width="12.140625" style="2" customWidth="1"/>
    <col min="15354" max="15354" width="16.7109375" style="2" customWidth="1"/>
    <col min="15355" max="15355" width="13.28515625" style="2" bestFit="1" customWidth="1"/>
    <col min="15356" max="15607" width="9.140625" style="2"/>
    <col min="15608" max="15608" width="22.7109375" style="2" bestFit="1" customWidth="1"/>
    <col min="15609" max="15609" width="12.140625" style="2" customWidth="1"/>
    <col min="15610" max="15610" width="16.7109375" style="2" customWidth="1"/>
    <col min="15611" max="15611" width="13.28515625" style="2" bestFit="1" customWidth="1"/>
    <col min="15612" max="15863" width="9.140625" style="2"/>
    <col min="15864" max="15864" width="22.7109375" style="2" bestFit="1" customWidth="1"/>
    <col min="15865" max="15865" width="12.140625" style="2" customWidth="1"/>
    <col min="15866" max="15866" width="16.7109375" style="2" customWidth="1"/>
    <col min="15867" max="15867" width="13.28515625" style="2" bestFit="1" customWidth="1"/>
    <col min="15868" max="16119" width="9.140625" style="2"/>
    <col min="16120" max="16120" width="22.7109375" style="2" bestFit="1" customWidth="1"/>
    <col min="16121" max="16121" width="12.140625" style="2" customWidth="1"/>
    <col min="16122" max="16122" width="16.7109375" style="2" customWidth="1"/>
    <col min="16123" max="16123" width="13.28515625" style="2" bestFit="1" customWidth="1"/>
    <col min="16124" max="16384" width="9.140625" style="2"/>
  </cols>
  <sheetData>
    <row r="1" spans="1:19" x14ac:dyDescent="0.2">
      <c r="A1" s="22" t="s">
        <v>73</v>
      </c>
      <c r="B1" s="23" t="s">
        <v>75</v>
      </c>
      <c r="C1" s="25"/>
      <c r="D1" s="25"/>
      <c r="F1" s="41" t="s">
        <v>73</v>
      </c>
      <c r="G1" s="42" t="s">
        <v>75</v>
      </c>
      <c r="K1" s="169" t="s">
        <v>76</v>
      </c>
      <c r="L1" s="169"/>
      <c r="M1" s="44" t="s">
        <v>74</v>
      </c>
      <c r="N1" s="1"/>
    </row>
    <row r="2" spans="1:19" x14ac:dyDescent="0.2">
      <c r="A2" s="25" t="s">
        <v>81</v>
      </c>
      <c r="B2" s="26">
        <f>'Marzo 2021'!B2</f>
        <v>2021</v>
      </c>
      <c r="C2" s="25"/>
      <c r="D2" s="25"/>
      <c r="F2" s="44" t="str">
        <f>A2</f>
        <v>MES: ABRIL</v>
      </c>
      <c r="G2" s="45">
        <f>'Marzo 2021'!G2</f>
        <v>2020</v>
      </c>
      <c r="K2" s="1" t="str">
        <f>A2</f>
        <v>MES: ABRIL</v>
      </c>
      <c r="L2" s="3"/>
      <c r="M2" s="1" t="str">
        <f>'Marzo 2021'!M2</f>
        <v>2021/2020</v>
      </c>
      <c r="N2" s="1"/>
    </row>
    <row r="3" spans="1:19" ht="15.75" thickBot="1" x14ac:dyDescent="0.35">
      <c r="A3" s="81"/>
      <c r="K3" s="17"/>
    </row>
    <row r="4" spans="1:19" ht="13.5" thickBot="1" x14ac:dyDescent="0.25">
      <c r="A4" s="27"/>
      <c r="B4" s="95" t="s">
        <v>72</v>
      </c>
      <c r="C4" s="82" t="s">
        <v>0</v>
      </c>
      <c r="D4" s="83" t="s">
        <v>3</v>
      </c>
      <c r="F4" s="46"/>
      <c r="G4" s="96" t="s">
        <v>72</v>
      </c>
      <c r="H4" s="47" t="s">
        <v>0</v>
      </c>
      <c r="I4" s="48" t="s">
        <v>3</v>
      </c>
      <c r="K4" s="4"/>
      <c r="L4" s="97" t="s">
        <v>2</v>
      </c>
      <c r="M4" s="18" t="s">
        <v>0</v>
      </c>
      <c r="N4" s="19" t="s">
        <v>3</v>
      </c>
    </row>
    <row r="5" spans="1:19" ht="13.5" thickBot="1" x14ac:dyDescent="0.25">
      <c r="A5" s="27"/>
      <c r="B5" s="27"/>
      <c r="C5" s="28"/>
      <c r="D5" s="27"/>
      <c r="F5" s="46"/>
      <c r="G5" s="46"/>
      <c r="H5" s="49"/>
      <c r="I5" s="46"/>
      <c r="K5" s="4"/>
      <c r="L5" s="5"/>
      <c r="M5" s="5"/>
      <c r="N5" s="4"/>
    </row>
    <row r="6" spans="1:19" ht="13.5" thickBot="1" x14ac:dyDescent="0.25">
      <c r="A6" s="84" t="s">
        <v>1</v>
      </c>
      <c r="B6" s="85">
        <v>296625</v>
      </c>
      <c r="C6" s="85">
        <v>298416609.54992276</v>
      </c>
      <c r="D6" s="85">
        <v>207814</v>
      </c>
      <c r="E6" s="20"/>
      <c r="F6" s="50" t="s">
        <v>1</v>
      </c>
      <c r="G6" s="51">
        <v>199820</v>
      </c>
      <c r="H6" s="51">
        <v>203197980.99651983</v>
      </c>
      <c r="I6" s="51">
        <v>126515</v>
      </c>
      <c r="K6" s="98" t="s">
        <v>1</v>
      </c>
      <c r="L6" s="99">
        <v>0.48446101491342208</v>
      </c>
      <c r="M6" s="99">
        <v>0.4686002689910278</v>
      </c>
      <c r="N6" s="99">
        <v>0.6426036438366991</v>
      </c>
      <c r="P6" s="6"/>
      <c r="Q6" s="6"/>
      <c r="R6" s="6"/>
      <c r="S6" s="6"/>
    </row>
    <row r="7" spans="1:19" ht="12" customHeight="1" thickBot="1" x14ac:dyDescent="0.25">
      <c r="B7" s="111"/>
      <c r="C7" s="111"/>
      <c r="D7" s="111"/>
      <c r="E7" s="20"/>
      <c r="F7" s="52"/>
      <c r="G7" s="121"/>
      <c r="H7" s="121"/>
      <c r="I7" s="121"/>
      <c r="L7" s="100"/>
      <c r="M7" s="100"/>
      <c r="N7" s="100"/>
    </row>
    <row r="8" spans="1:19" ht="13.5" thickBot="1" x14ac:dyDescent="0.25">
      <c r="A8" s="86" t="s">
        <v>4</v>
      </c>
      <c r="B8" s="87">
        <v>34372</v>
      </c>
      <c r="C8" s="87">
        <v>30774672.166051175</v>
      </c>
      <c r="D8" s="87">
        <v>24219</v>
      </c>
      <c r="E8" s="20"/>
      <c r="F8" s="54" t="s">
        <v>4</v>
      </c>
      <c r="G8" s="51">
        <v>25377</v>
      </c>
      <c r="H8" s="51">
        <v>20178936.355750725</v>
      </c>
      <c r="I8" s="55">
        <v>17510</v>
      </c>
      <c r="K8" s="101" t="s">
        <v>4</v>
      </c>
      <c r="L8" s="99">
        <v>0.35445482129487327</v>
      </c>
      <c r="M8" s="99">
        <v>0.52508891566431881</v>
      </c>
      <c r="N8" s="99">
        <v>0.38315248429468873</v>
      </c>
      <c r="P8" s="6"/>
      <c r="Q8" s="6"/>
      <c r="R8" s="6"/>
      <c r="S8" s="6"/>
    </row>
    <row r="9" spans="1:19" ht="13.5" thickBot="1" x14ac:dyDescent="0.25">
      <c r="A9" s="29" t="s">
        <v>5</v>
      </c>
      <c r="B9" s="30">
        <v>2551</v>
      </c>
      <c r="C9" s="30">
        <v>2150700.1351961689</v>
      </c>
      <c r="D9" s="31">
        <v>1169</v>
      </c>
      <c r="E9" s="21"/>
      <c r="F9" s="56" t="s">
        <v>5</v>
      </c>
      <c r="G9" s="57">
        <v>1800</v>
      </c>
      <c r="H9" s="57">
        <v>1784932.3440353703</v>
      </c>
      <c r="I9" s="58">
        <v>774</v>
      </c>
      <c r="K9" s="7" t="s">
        <v>5</v>
      </c>
      <c r="L9" s="102">
        <v>0.41722222222222216</v>
      </c>
      <c r="M9" s="102">
        <v>0.20491969479015193</v>
      </c>
      <c r="N9" s="102">
        <v>0.51033591731266159</v>
      </c>
    </row>
    <row r="10" spans="1:19" ht="13.5" thickBot="1" x14ac:dyDescent="0.25">
      <c r="A10" s="32" t="s">
        <v>6</v>
      </c>
      <c r="B10" s="30">
        <v>8021</v>
      </c>
      <c r="C10" s="30">
        <v>4974415.0758422967</v>
      </c>
      <c r="D10" s="31">
        <v>6907</v>
      </c>
      <c r="E10" s="20"/>
      <c r="F10" s="59" t="s">
        <v>6</v>
      </c>
      <c r="G10" s="79">
        <v>7856</v>
      </c>
      <c r="H10" s="79">
        <v>3787547.0574427741</v>
      </c>
      <c r="I10" s="80">
        <v>7044</v>
      </c>
      <c r="K10" s="8" t="s">
        <v>6</v>
      </c>
      <c r="L10" s="113">
        <v>2.1003054989816805E-2</v>
      </c>
      <c r="M10" s="113">
        <v>0.31336059998706833</v>
      </c>
      <c r="N10" s="115">
        <v>-1.9449176604202201E-2</v>
      </c>
    </row>
    <row r="11" spans="1:19" ht="13.5" thickBot="1" x14ac:dyDescent="0.25">
      <c r="A11" s="32" t="s">
        <v>7</v>
      </c>
      <c r="B11" s="30">
        <v>1542</v>
      </c>
      <c r="C11" s="30">
        <v>1739577.0862261048</v>
      </c>
      <c r="D11" s="31">
        <v>1118</v>
      </c>
      <c r="E11" s="20"/>
      <c r="F11" s="59" t="s">
        <v>7</v>
      </c>
      <c r="G11" s="79">
        <v>1233</v>
      </c>
      <c r="H11" s="79">
        <v>1287083.6577667042</v>
      </c>
      <c r="I11" s="80">
        <v>700</v>
      </c>
      <c r="K11" s="8" t="s">
        <v>7</v>
      </c>
      <c r="L11" s="113">
        <v>0.25060827250608275</v>
      </c>
      <c r="M11" s="113">
        <v>0.35156489302688287</v>
      </c>
      <c r="N11" s="115">
        <v>0.5971428571428572</v>
      </c>
    </row>
    <row r="12" spans="1:19" ht="13.5" thickBot="1" x14ac:dyDescent="0.25">
      <c r="A12" s="32" t="s">
        <v>8</v>
      </c>
      <c r="B12" s="30">
        <v>1780</v>
      </c>
      <c r="C12" s="30">
        <v>1597464.7196486872</v>
      </c>
      <c r="D12" s="31">
        <v>1285</v>
      </c>
      <c r="E12" s="20"/>
      <c r="F12" s="59" t="s">
        <v>8</v>
      </c>
      <c r="G12" s="79">
        <v>1401</v>
      </c>
      <c r="H12" s="79">
        <v>1133877.5270748609</v>
      </c>
      <c r="I12" s="80">
        <v>982</v>
      </c>
      <c r="K12" s="8" t="s">
        <v>8</v>
      </c>
      <c r="L12" s="113">
        <v>0.27052105638829405</v>
      </c>
      <c r="M12" s="113">
        <v>0.40885120438869005</v>
      </c>
      <c r="N12" s="115">
        <v>0.30855397148676178</v>
      </c>
    </row>
    <row r="13" spans="1:19" ht="13.5" thickBot="1" x14ac:dyDescent="0.25">
      <c r="A13" s="32" t="s">
        <v>9</v>
      </c>
      <c r="B13" s="30">
        <v>2805</v>
      </c>
      <c r="C13" s="30">
        <v>2034329.5125199151</v>
      </c>
      <c r="D13" s="31">
        <v>2126</v>
      </c>
      <c r="E13" s="20"/>
      <c r="F13" s="59" t="s">
        <v>9</v>
      </c>
      <c r="G13" s="79">
        <v>3357</v>
      </c>
      <c r="H13" s="79">
        <v>2155200.7614699425</v>
      </c>
      <c r="I13" s="80">
        <v>2404</v>
      </c>
      <c r="K13" s="8" t="s">
        <v>9</v>
      </c>
      <c r="L13" s="113">
        <v>-0.16443252904378913</v>
      </c>
      <c r="M13" s="113">
        <v>-5.608352182818821E-2</v>
      </c>
      <c r="N13" s="115">
        <v>-0.1156405990016639</v>
      </c>
    </row>
    <row r="14" spans="1:19" ht="13.5" thickBot="1" x14ac:dyDescent="0.25">
      <c r="A14" s="32" t="s">
        <v>10</v>
      </c>
      <c r="B14" s="30">
        <v>1353</v>
      </c>
      <c r="C14" s="30">
        <v>1411975.8146593571</v>
      </c>
      <c r="D14" s="31">
        <v>847</v>
      </c>
      <c r="E14" s="20"/>
      <c r="F14" s="59" t="s">
        <v>10</v>
      </c>
      <c r="G14" s="79">
        <v>855</v>
      </c>
      <c r="H14" s="79">
        <v>773943.50003424089</v>
      </c>
      <c r="I14" s="80">
        <v>547</v>
      </c>
      <c r="K14" s="8" t="s">
        <v>10</v>
      </c>
      <c r="L14" s="113">
        <v>0.58245614035087723</v>
      </c>
      <c r="M14" s="113">
        <v>0.82439133424712296</v>
      </c>
      <c r="N14" s="115">
        <v>0.54844606946983543</v>
      </c>
    </row>
    <row r="15" spans="1:19" ht="13.5" thickBot="1" x14ac:dyDescent="0.25">
      <c r="A15" s="32" t="s">
        <v>11</v>
      </c>
      <c r="B15" s="30">
        <v>5030</v>
      </c>
      <c r="C15" s="30">
        <v>3161323.9391659419</v>
      </c>
      <c r="D15" s="31">
        <v>4240</v>
      </c>
      <c r="E15" s="20"/>
      <c r="F15" s="59" t="s">
        <v>11</v>
      </c>
      <c r="G15" s="79">
        <v>2445</v>
      </c>
      <c r="H15" s="79">
        <v>1915182.8853963939</v>
      </c>
      <c r="I15" s="80">
        <v>1589</v>
      </c>
      <c r="K15" s="8" t="s">
        <v>11</v>
      </c>
      <c r="L15" s="113">
        <v>1.0572597137014315</v>
      </c>
      <c r="M15" s="113">
        <v>0.65066425941438411</v>
      </c>
      <c r="N15" s="115">
        <v>1.6683448709880428</v>
      </c>
    </row>
    <row r="16" spans="1:19" ht="13.5" thickBot="1" x14ac:dyDescent="0.25">
      <c r="A16" s="33" t="s">
        <v>12</v>
      </c>
      <c r="B16" s="34">
        <v>11290</v>
      </c>
      <c r="C16" s="34">
        <v>13704885.882792704</v>
      </c>
      <c r="D16" s="35">
        <v>6527</v>
      </c>
      <c r="E16" s="20"/>
      <c r="F16" s="60" t="s">
        <v>12</v>
      </c>
      <c r="G16" s="109">
        <v>6430</v>
      </c>
      <c r="H16" s="109">
        <v>7341168.6225304371</v>
      </c>
      <c r="I16" s="110">
        <v>3470</v>
      </c>
      <c r="K16" s="9" t="s">
        <v>12</v>
      </c>
      <c r="L16" s="116">
        <v>0.7558320373250389</v>
      </c>
      <c r="M16" s="116">
        <v>0.86685343812042137</v>
      </c>
      <c r="N16" s="117">
        <v>0.8809798270893372</v>
      </c>
    </row>
    <row r="17" spans="1:19" ht="13.5" thickBot="1" x14ac:dyDescent="0.25">
      <c r="B17" s="36"/>
      <c r="C17" s="36"/>
      <c r="D17" s="36"/>
      <c r="E17" s="20"/>
      <c r="F17" s="63"/>
      <c r="G17" s="64"/>
      <c r="H17" s="64"/>
      <c r="I17" s="64"/>
      <c r="L17" s="106"/>
      <c r="M17" s="106"/>
      <c r="N17" s="106"/>
    </row>
    <row r="18" spans="1:19" ht="13.5" thickBot="1" x14ac:dyDescent="0.25">
      <c r="A18" s="88" t="s">
        <v>13</v>
      </c>
      <c r="B18" s="89">
        <v>13949</v>
      </c>
      <c r="C18" s="89">
        <v>14448355.272105556</v>
      </c>
      <c r="D18" s="89">
        <v>10370</v>
      </c>
      <c r="E18" s="20"/>
      <c r="F18" s="65" t="s">
        <v>13</v>
      </c>
      <c r="G18" s="66">
        <v>6911</v>
      </c>
      <c r="H18" s="66">
        <v>7461715.8114878768</v>
      </c>
      <c r="I18" s="67">
        <v>4258</v>
      </c>
      <c r="K18" s="107" t="s">
        <v>13</v>
      </c>
      <c r="L18" s="108">
        <v>1.0183765012299233</v>
      </c>
      <c r="M18" s="108">
        <v>0.93633148690294776</v>
      </c>
      <c r="N18" s="120">
        <v>1.4354156881164868</v>
      </c>
    </row>
    <row r="19" spans="1:19" ht="13.5" thickBot="1" x14ac:dyDescent="0.25">
      <c r="A19" s="38" t="s">
        <v>14</v>
      </c>
      <c r="B19" s="30">
        <v>863</v>
      </c>
      <c r="C19" s="30">
        <v>1494519.2508241406</v>
      </c>
      <c r="D19" s="31">
        <v>512</v>
      </c>
      <c r="E19" s="20"/>
      <c r="F19" s="68" t="s">
        <v>14</v>
      </c>
      <c r="G19" s="112">
        <v>668</v>
      </c>
      <c r="H19" s="112">
        <v>1172496.7479509921</v>
      </c>
      <c r="I19" s="152">
        <v>346</v>
      </c>
      <c r="K19" s="10" t="s">
        <v>14</v>
      </c>
      <c r="L19" s="113">
        <v>0.29191616766467066</v>
      </c>
      <c r="M19" s="113">
        <v>0.27464681964867022</v>
      </c>
      <c r="N19" s="115">
        <v>0.47976878612716756</v>
      </c>
    </row>
    <row r="20" spans="1:19" ht="13.5" thickBot="1" x14ac:dyDescent="0.25">
      <c r="A20" s="39" t="s">
        <v>15</v>
      </c>
      <c r="B20" s="30">
        <v>588</v>
      </c>
      <c r="C20" s="30">
        <v>592433.24258005351</v>
      </c>
      <c r="D20" s="31">
        <v>491</v>
      </c>
      <c r="E20" s="20"/>
      <c r="F20" s="68" t="s">
        <v>15</v>
      </c>
      <c r="G20" s="112">
        <v>161</v>
      </c>
      <c r="H20" s="112">
        <v>223756.48722738752</v>
      </c>
      <c r="I20" s="152">
        <v>89</v>
      </c>
      <c r="K20" s="11" t="s">
        <v>15</v>
      </c>
      <c r="L20" s="113">
        <v>2.652173913043478</v>
      </c>
      <c r="M20" s="113">
        <v>1.6476695711530653</v>
      </c>
      <c r="N20" s="115">
        <v>4.5168539325842696</v>
      </c>
    </row>
    <row r="21" spans="1:19" ht="13.5" thickBot="1" x14ac:dyDescent="0.25">
      <c r="A21" s="40" t="s">
        <v>16</v>
      </c>
      <c r="B21" s="34">
        <v>12498</v>
      </c>
      <c r="C21" s="34">
        <v>12361402.778701361</v>
      </c>
      <c r="D21" s="35">
        <v>9367</v>
      </c>
      <c r="E21" s="20"/>
      <c r="F21" s="69" t="s">
        <v>16</v>
      </c>
      <c r="G21" s="155">
        <v>6082</v>
      </c>
      <c r="H21" s="155">
        <v>6065462.5763094975</v>
      </c>
      <c r="I21" s="156">
        <v>3823</v>
      </c>
      <c r="K21" s="12" t="s">
        <v>16</v>
      </c>
      <c r="L21" s="118">
        <v>1.0549161460046039</v>
      </c>
      <c r="M21" s="118">
        <v>1.037998359264892</v>
      </c>
      <c r="N21" s="119">
        <v>1.450170023541721</v>
      </c>
    </row>
    <row r="22" spans="1:19" ht="13.5" thickBot="1" x14ac:dyDescent="0.25">
      <c r="B22" s="37"/>
      <c r="C22" s="37"/>
      <c r="D22" s="37"/>
      <c r="E22" s="20"/>
      <c r="F22" s="63"/>
      <c r="G22" s="70"/>
      <c r="H22" s="70"/>
      <c r="I22" s="70"/>
      <c r="L22" s="100"/>
      <c r="M22" s="100"/>
      <c r="N22" s="100"/>
    </row>
    <row r="23" spans="1:19" ht="13.5" thickBot="1" x14ac:dyDescent="0.25">
      <c r="A23" s="90" t="s">
        <v>17</v>
      </c>
      <c r="B23" s="85">
        <v>3849</v>
      </c>
      <c r="C23" s="85">
        <v>5600736.5044644363</v>
      </c>
      <c r="D23" s="85">
        <v>2245</v>
      </c>
      <c r="E23" s="20"/>
      <c r="F23" s="54" t="s">
        <v>17</v>
      </c>
      <c r="G23" s="51">
        <v>2349</v>
      </c>
      <c r="H23" s="51">
        <v>3002169.2455206695</v>
      </c>
      <c r="I23" s="55">
        <v>1021</v>
      </c>
      <c r="K23" s="101" t="s">
        <v>17</v>
      </c>
      <c r="L23" s="99">
        <v>0.63856960408684538</v>
      </c>
      <c r="M23" s="99">
        <v>0.86556321327350561</v>
      </c>
      <c r="N23" s="99">
        <v>1.1988246816846231</v>
      </c>
      <c r="P23" s="6"/>
      <c r="Q23" s="6"/>
      <c r="R23" s="6"/>
      <c r="S23" s="6"/>
    </row>
    <row r="24" spans="1:19" ht="13.5" thickBot="1" x14ac:dyDescent="0.25">
      <c r="A24" s="91" t="s">
        <v>18</v>
      </c>
      <c r="B24" s="34">
        <v>3849</v>
      </c>
      <c r="C24" s="34">
        <v>5600736.5044644363</v>
      </c>
      <c r="D24" s="35">
        <v>2245</v>
      </c>
      <c r="E24" s="20"/>
      <c r="F24" s="71" t="s">
        <v>18</v>
      </c>
      <c r="G24" s="61">
        <v>2349</v>
      </c>
      <c r="H24" s="61">
        <v>3002169.2455206695</v>
      </c>
      <c r="I24" s="62">
        <v>1021</v>
      </c>
      <c r="K24" s="13" t="s">
        <v>18</v>
      </c>
      <c r="L24" s="104">
        <v>0.63856960408684538</v>
      </c>
      <c r="M24" s="104">
        <v>0.86556321327350561</v>
      </c>
      <c r="N24" s="105">
        <v>1.1988246816846231</v>
      </c>
    </row>
    <row r="25" spans="1:19" ht="13.5" thickBot="1" x14ac:dyDescent="0.25">
      <c r="B25" s="37"/>
      <c r="C25" s="37"/>
      <c r="D25" s="37"/>
      <c r="E25" s="20"/>
      <c r="F25" s="63"/>
      <c r="G25" s="70"/>
      <c r="H25" s="70"/>
      <c r="I25" s="70"/>
      <c r="L25" s="100"/>
      <c r="M25" s="100"/>
      <c r="N25" s="100"/>
    </row>
    <row r="26" spans="1:19" ht="13.5" thickBot="1" x14ac:dyDescent="0.25">
      <c r="A26" s="84" t="s">
        <v>19</v>
      </c>
      <c r="B26" s="85">
        <v>1027</v>
      </c>
      <c r="C26" s="85">
        <v>694675.40884201264</v>
      </c>
      <c r="D26" s="85">
        <v>785</v>
      </c>
      <c r="E26" s="20"/>
      <c r="F26" s="50" t="s">
        <v>19</v>
      </c>
      <c r="G26" s="51">
        <v>460</v>
      </c>
      <c r="H26" s="51">
        <v>325664.25089475862</v>
      </c>
      <c r="I26" s="55">
        <v>323</v>
      </c>
      <c r="K26" s="98" t="s">
        <v>19</v>
      </c>
      <c r="L26" s="99">
        <v>1.232608695652174</v>
      </c>
      <c r="M26" s="99">
        <v>1.1331030560873669</v>
      </c>
      <c r="N26" s="99">
        <v>1.4303405572755419</v>
      </c>
      <c r="P26" s="6"/>
      <c r="Q26" s="6"/>
      <c r="R26" s="6"/>
      <c r="S26" s="6"/>
    </row>
    <row r="27" spans="1:19" ht="13.5" thickBot="1" x14ac:dyDescent="0.25">
      <c r="A27" s="92" t="s">
        <v>20</v>
      </c>
      <c r="B27" s="34">
        <v>1027</v>
      </c>
      <c r="C27" s="34">
        <v>694675.40884201264</v>
      </c>
      <c r="D27" s="35">
        <v>785</v>
      </c>
      <c r="E27" s="20"/>
      <c r="F27" s="72" t="s">
        <v>20</v>
      </c>
      <c r="G27" s="61">
        <v>460</v>
      </c>
      <c r="H27" s="61">
        <v>325664.25089475862</v>
      </c>
      <c r="I27" s="62">
        <v>323</v>
      </c>
      <c r="K27" s="14" t="s">
        <v>20</v>
      </c>
      <c r="L27" s="104">
        <v>1.232608695652174</v>
      </c>
      <c r="M27" s="104">
        <v>1.1331030560873669</v>
      </c>
      <c r="N27" s="105">
        <v>1.4303405572755419</v>
      </c>
    </row>
    <row r="28" spans="1:19" ht="13.5" thickBot="1" x14ac:dyDescent="0.25">
      <c r="B28" s="111"/>
      <c r="C28" s="111"/>
      <c r="D28" s="111"/>
      <c r="E28" s="20"/>
      <c r="F28" s="63"/>
      <c r="G28" s="122"/>
      <c r="H28" s="122"/>
      <c r="I28" s="122"/>
      <c r="L28" s="100"/>
      <c r="M28" s="100"/>
      <c r="N28" s="100"/>
    </row>
    <row r="29" spans="1:19" ht="13.5" thickBot="1" x14ac:dyDescent="0.25">
      <c r="A29" s="84" t="s">
        <v>21</v>
      </c>
      <c r="B29" s="85">
        <v>5107</v>
      </c>
      <c r="C29" s="85">
        <v>3237108.2194714798</v>
      </c>
      <c r="D29" s="85">
        <v>3675</v>
      </c>
      <c r="E29" s="20"/>
      <c r="F29" s="50" t="s">
        <v>21</v>
      </c>
      <c r="G29" s="51">
        <v>2760</v>
      </c>
      <c r="H29" s="51">
        <v>2137509.6322393268</v>
      </c>
      <c r="I29" s="55">
        <v>1574</v>
      </c>
      <c r="K29" s="98" t="s">
        <v>21</v>
      </c>
      <c r="L29" s="99">
        <v>0.85036231884057978</v>
      </c>
      <c r="M29" s="99">
        <v>0.514429769413566</v>
      </c>
      <c r="N29" s="99">
        <v>1.334815756035578</v>
      </c>
      <c r="P29" s="6"/>
      <c r="Q29" s="6"/>
      <c r="R29" s="6"/>
      <c r="S29" s="6"/>
    </row>
    <row r="30" spans="1:19" ht="13.5" thickBot="1" x14ac:dyDescent="0.25">
      <c r="A30" s="93" t="s">
        <v>22</v>
      </c>
      <c r="B30" s="30">
        <v>2434</v>
      </c>
      <c r="C30" s="30">
        <v>1420765.4093653923</v>
      </c>
      <c r="D30" s="31">
        <v>1833</v>
      </c>
      <c r="E30" s="20"/>
      <c r="F30" s="73" t="s">
        <v>22</v>
      </c>
      <c r="G30" s="57">
        <v>1100</v>
      </c>
      <c r="H30" s="57">
        <v>880079.25132634002</v>
      </c>
      <c r="I30" s="58">
        <v>565</v>
      </c>
      <c r="K30" s="15" t="s">
        <v>22</v>
      </c>
      <c r="L30" s="102">
        <v>1.2127272727272729</v>
      </c>
      <c r="M30" s="102">
        <v>0.61436076037947829</v>
      </c>
      <c r="N30" s="103">
        <v>2.2442477876106195</v>
      </c>
    </row>
    <row r="31" spans="1:19" ht="13.5" thickBot="1" x14ac:dyDescent="0.25">
      <c r="A31" s="94" t="s">
        <v>23</v>
      </c>
      <c r="B31" s="34">
        <v>2673</v>
      </c>
      <c r="C31" s="34">
        <v>1816342.8101060877</v>
      </c>
      <c r="D31" s="35">
        <v>1842</v>
      </c>
      <c r="E31" s="20"/>
      <c r="F31" s="73" t="s">
        <v>23</v>
      </c>
      <c r="G31" s="74">
        <v>1660</v>
      </c>
      <c r="H31" s="74">
        <v>1257430.3809129868</v>
      </c>
      <c r="I31" s="75">
        <v>1009</v>
      </c>
      <c r="K31" s="16" t="s">
        <v>23</v>
      </c>
      <c r="L31" s="104">
        <v>0.61024096385542159</v>
      </c>
      <c r="M31" s="104">
        <v>0.44448777258530159</v>
      </c>
      <c r="N31" s="105">
        <v>0.82556987115956382</v>
      </c>
    </row>
    <row r="32" spans="1:19" ht="13.5" thickBot="1" x14ac:dyDescent="0.25">
      <c r="B32" s="37"/>
      <c r="C32" s="37"/>
      <c r="D32" s="37"/>
      <c r="E32" s="20"/>
      <c r="F32" s="63"/>
      <c r="G32" s="70"/>
      <c r="H32" s="70"/>
      <c r="I32" s="70"/>
      <c r="L32" s="100"/>
      <c r="M32" s="100"/>
      <c r="N32" s="100"/>
    </row>
    <row r="33" spans="1:19" ht="13.5" thickBot="1" x14ac:dyDescent="0.25">
      <c r="A33" s="90" t="s">
        <v>24</v>
      </c>
      <c r="B33" s="85">
        <v>10332</v>
      </c>
      <c r="C33" s="85">
        <v>8340333.7631607056</v>
      </c>
      <c r="D33" s="85">
        <v>7147</v>
      </c>
      <c r="E33" s="20"/>
      <c r="F33" s="54" t="s">
        <v>24</v>
      </c>
      <c r="G33" s="51">
        <v>6851</v>
      </c>
      <c r="H33" s="51">
        <v>5005660.6772057693</v>
      </c>
      <c r="I33" s="55">
        <v>4903</v>
      </c>
      <c r="K33" s="101" t="s">
        <v>24</v>
      </c>
      <c r="L33" s="99">
        <v>0.50810100715224049</v>
      </c>
      <c r="M33" s="99">
        <v>0.66618041073778844</v>
      </c>
      <c r="N33" s="99">
        <v>0.45767897205792374</v>
      </c>
      <c r="P33" s="6"/>
      <c r="Q33" s="6"/>
      <c r="R33" s="6"/>
      <c r="S33" s="6"/>
    </row>
    <row r="34" spans="1:19" ht="13.5" thickBot="1" x14ac:dyDescent="0.25">
      <c r="A34" s="91" t="s">
        <v>25</v>
      </c>
      <c r="B34" s="34">
        <v>10332</v>
      </c>
      <c r="C34" s="34">
        <v>8340333.7631607056</v>
      </c>
      <c r="D34" s="35">
        <v>7147</v>
      </c>
      <c r="E34" s="20"/>
      <c r="F34" s="71" t="s">
        <v>25</v>
      </c>
      <c r="G34" s="61">
        <v>6851</v>
      </c>
      <c r="H34" s="61">
        <v>5005660.6772057693</v>
      </c>
      <c r="I34" s="62">
        <v>4903</v>
      </c>
      <c r="K34" s="13" t="s">
        <v>25</v>
      </c>
      <c r="L34" s="104">
        <v>0.50810100715224049</v>
      </c>
      <c r="M34" s="104">
        <v>0.66618041073778844</v>
      </c>
      <c r="N34" s="105">
        <v>0.45767897205792374</v>
      </c>
    </row>
    <row r="35" spans="1:19" ht="13.5" thickBot="1" x14ac:dyDescent="0.25">
      <c r="B35" s="111"/>
      <c r="C35" s="111"/>
      <c r="D35" s="111"/>
      <c r="E35" s="20"/>
      <c r="F35" s="63"/>
      <c r="G35" s="122"/>
      <c r="H35" s="122"/>
      <c r="I35" s="122"/>
      <c r="L35" s="100"/>
      <c r="M35" s="100"/>
      <c r="N35" s="100"/>
    </row>
    <row r="36" spans="1:19" ht="13.5" thickBot="1" x14ac:dyDescent="0.25">
      <c r="A36" s="84" t="s">
        <v>26</v>
      </c>
      <c r="B36" s="85">
        <v>18349</v>
      </c>
      <c r="C36" s="85">
        <v>17888438.498402346</v>
      </c>
      <c r="D36" s="85">
        <v>12179</v>
      </c>
      <c r="E36" s="20"/>
      <c r="F36" s="50" t="s">
        <v>26</v>
      </c>
      <c r="G36" s="51">
        <v>10509</v>
      </c>
      <c r="H36" s="51">
        <v>10934807.748734469</v>
      </c>
      <c r="I36" s="55">
        <v>6886</v>
      </c>
      <c r="K36" s="98" t="s">
        <v>26</v>
      </c>
      <c r="L36" s="99">
        <v>0.74602721476829381</v>
      </c>
      <c r="M36" s="99">
        <v>0.63591705583233971</v>
      </c>
      <c r="N36" s="114">
        <v>0.76866105140865515</v>
      </c>
    </row>
    <row r="37" spans="1:19" ht="13.5" thickBot="1" x14ac:dyDescent="0.25">
      <c r="A37" s="38" t="s">
        <v>27</v>
      </c>
      <c r="B37" s="30">
        <v>1109</v>
      </c>
      <c r="C37" s="30">
        <v>1362051.7589422355</v>
      </c>
      <c r="D37" s="30">
        <v>747</v>
      </c>
      <c r="E37" s="20"/>
      <c r="F37" s="73" t="s">
        <v>27</v>
      </c>
      <c r="G37" s="79">
        <v>898</v>
      </c>
      <c r="H37" s="79">
        <v>989087.25670036196</v>
      </c>
      <c r="I37" s="80">
        <v>599</v>
      </c>
      <c r="K37" s="10" t="s">
        <v>27</v>
      </c>
      <c r="L37" s="102">
        <v>0.23496659242761697</v>
      </c>
      <c r="M37" s="102">
        <v>0.37707947374238682</v>
      </c>
      <c r="N37" s="103">
        <v>0.24707846410684464</v>
      </c>
    </row>
    <row r="38" spans="1:19" ht="13.5" thickBot="1" x14ac:dyDescent="0.25">
      <c r="A38" s="39" t="s">
        <v>28</v>
      </c>
      <c r="B38" s="30">
        <v>1814</v>
      </c>
      <c r="C38" s="30">
        <v>2977290.2881800788</v>
      </c>
      <c r="D38" s="30">
        <v>869</v>
      </c>
      <c r="E38" s="20"/>
      <c r="F38" s="68" t="s">
        <v>28</v>
      </c>
      <c r="G38" s="79">
        <v>1420</v>
      </c>
      <c r="H38" s="79">
        <v>2041930.3240084697</v>
      </c>
      <c r="I38" s="80">
        <v>624</v>
      </c>
      <c r="K38" s="11" t="s">
        <v>28</v>
      </c>
      <c r="L38" s="113">
        <v>0.27746478873239444</v>
      </c>
      <c r="M38" s="113">
        <v>0.45807633746063581</v>
      </c>
      <c r="N38" s="115">
        <v>0.39262820512820507</v>
      </c>
    </row>
    <row r="39" spans="1:19" ht="13.5" thickBot="1" x14ac:dyDescent="0.25">
      <c r="A39" s="39" t="s">
        <v>29</v>
      </c>
      <c r="B39" s="30">
        <v>1094</v>
      </c>
      <c r="C39" s="30">
        <v>1193364.8355905195</v>
      </c>
      <c r="D39" s="30">
        <v>954</v>
      </c>
      <c r="E39" s="20"/>
      <c r="F39" s="68" t="s">
        <v>29</v>
      </c>
      <c r="G39" s="79">
        <v>1106</v>
      </c>
      <c r="H39" s="79">
        <v>1135041.6871916151</v>
      </c>
      <c r="I39" s="80">
        <v>728</v>
      </c>
      <c r="K39" s="11" t="s">
        <v>29</v>
      </c>
      <c r="L39" s="113">
        <v>-1.0849909584086825E-2</v>
      </c>
      <c r="M39" s="113">
        <v>5.1384146553428156E-2</v>
      </c>
      <c r="N39" s="115">
        <v>0.31043956043956045</v>
      </c>
    </row>
    <row r="40" spans="1:19" ht="13.5" thickBot="1" x14ac:dyDescent="0.25">
      <c r="A40" s="39" t="s">
        <v>30</v>
      </c>
      <c r="B40" s="30">
        <v>9109</v>
      </c>
      <c r="C40" s="30">
        <v>7948697.8977384465</v>
      </c>
      <c r="D40" s="30">
        <v>6512</v>
      </c>
      <c r="E40" s="20"/>
      <c r="F40" s="68" t="s">
        <v>30</v>
      </c>
      <c r="G40" s="79">
        <v>3662</v>
      </c>
      <c r="H40" s="79">
        <v>2694076.9940271135</v>
      </c>
      <c r="I40" s="80">
        <v>2712</v>
      </c>
      <c r="K40" s="11" t="s">
        <v>30</v>
      </c>
      <c r="L40" s="113">
        <v>1.487438558164937</v>
      </c>
      <c r="M40" s="113">
        <v>1.9504345701184698</v>
      </c>
      <c r="N40" s="115">
        <v>1.4011799410029497</v>
      </c>
    </row>
    <row r="41" spans="1:19" ht="13.5" thickBot="1" x14ac:dyDescent="0.25">
      <c r="A41" s="40" t="s">
        <v>31</v>
      </c>
      <c r="B41" s="34">
        <v>5223</v>
      </c>
      <c r="C41" s="34">
        <v>4407033.7179510677</v>
      </c>
      <c r="D41" s="35">
        <v>3097</v>
      </c>
      <c r="E41" s="20"/>
      <c r="F41" s="69" t="s">
        <v>31</v>
      </c>
      <c r="G41" s="79">
        <v>3423</v>
      </c>
      <c r="H41" s="79">
        <v>4074671.4868069082</v>
      </c>
      <c r="I41" s="80">
        <v>2223</v>
      </c>
      <c r="K41" s="12" t="s">
        <v>31</v>
      </c>
      <c r="L41" s="118">
        <v>0.52585451358457491</v>
      </c>
      <c r="M41" s="118">
        <v>8.156785945082734E-2</v>
      </c>
      <c r="N41" s="119">
        <v>0.3931623931623931</v>
      </c>
    </row>
    <row r="42" spans="1:19" ht="13.5" thickBot="1" x14ac:dyDescent="0.25">
      <c r="B42" s="37"/>
      <c r="C42" s="37"/>
      <c r="D42" s="37"/>
      <c r="E42" s="20"/>
      <c r="F42" s="63"/>
      <c r="G42" s="70"/>
      <c r="H42" s="70"/>
      <c r="I42" s="70"/>
      <c r="L42" s="100"/>
      <c r="M42" s="100"/>
      <c r="N42" s="100"/>
    </row>
    <row r="43" spans="1:19" ht="13.5" thickBot="1" x14ac:dyDescent="0.25">
      <c r="A43" s="84" t="s">
        <v>32</v>
      </c>
      <c r="B43" s="85">
        <v>16704</v>
      </c>
      <c r="C43" s="85">
        <v>15275987.331151657</v>
      </c>
      <c r="D43" s="85">
        <v>13454</v>
      </c>
      <c r="E43" s="20"/>
      <c r="F43" s="50" t="s">
        <v>32</v>
      </c>
      <c r="G43" s="51">
        <v>13695</v>
      </c>
      <c r="H43" s="51">
        <v>13191665.474279575</v>
      </c>
      <c r="I43" s="55">
        <v>9187</v>
      </c>
      <c r="K43" s="98" t="s">
        <v>32</v>
      </c>
      <c r="L43" s="99">
        <v>0.21971522453450154</v>
      </c>
      <c r="M43" s="99">
        <v>0.15800293457531844</v>
      </c>
      <c r="N43" s="99">
        <v>0.46446065091977795</v>
      </c>
    </row>
    <row r="44" spans="1:19" ht="13.5" thickBot="1" x14ac:dyDescent="0.25">
      <c r="A44" s="38" t="s">
        <v>33</v>
      </c>
      <c r="B44" s="30">
        <v>612</v>
      </c>
      <c r="C44" s="30">
        <v>220112.01084256414</v>
      </c>
      <c r="D44" s="31">
        <v>579</v>
      </c>
      <c r="E44" s="20"/>
      <c r="F44" s="76" t="s">
        <v>33</v>
      </c>
      <c r="G44" s="112">
        <v>478</v>
      </c>
      <c r="H44" s="112">
        <v>215679.62361590113</v>
      </c>
      <c r="I44" s="152">
        <v>372</v>
      </c>
      <c r="K44" s="10" t="s">
        <v>33</v>
      </c>
      <c r="L44" s="102">
        <v>0.2803347280334727</v>
      </c>
      <c r="M44" s="102">
        <v>2.0550792663457829E-2</v>
      </c>
      <c r="N44" s="103">
        <v>0.55645161290322576</v>
      </c>
    </row>
    <row r="45" spans="1:19" ht="13.5" thickBot="1" x14ac:dyDescent="0.25">
      <c r="A45" s="39" t="s">
        <v>34</v>
      </c>
      <c r="B45" s="30">
        <v>2421</v>
      </c>
      <c r="C45" s="30">
        <v>2986752.0275538112</v>
      </c>
      <c r="D45" s="31">
        <v>1759</v>
      </c>
      <c r="E45" s="20"/>
      <c r="F45" s="77" t="s">
        <v>34</v>
      </c>
      <c r="G45" s="112">
        <v>2025</v>
      </c>
      <c r="H45" s="112">
        <v>2813692.9674896365</v>
      </c>
      <c r="I45" s="152">
        <v>1212</v>
      </c>
      <c r="K45" s="11" t="s">
        <v>34</v>
      </c>
      <c r="L45" s="113">
        <v>0.19555555555555548</v>
      </c>
      <c r="M45" s="113">
        <v>6.1506021468496375E-2</v>
      </c>
      <c r="N45" s="115">
        <v>0.45132013201320142</v>
      </c>
    </row>
    <row r="46" spans="1:19" ht="13.5" thickBot="1" x14ac:dyDescent="0.25">
      <c r="A46" s="39" t="s">
        <v>35</v>
      </c>
      <c r="B46" s="30">
        <v>1260</v>
      </c>
      <c r="C46" s="30">
        <v>964426.61630177905</v>
      </c>
      <c r="D46" s="31">
        <v>875</v>
      </c>
      <c r="E46" s="20"/>
      <c r="F46" s="77" t="s">
        <v>35</v>
      </c>
      <c r="G46" s="112">
        <v>672</v>
      </c>
      <c r="H46" s="112">
        <v>468447.90301796043</v>
      </c>
      <c r="I46" s="152">
        <v>494</v>
      </c>
      <c r="K46" s="11" t="s">
        <v>35</v>
      </c>
      <c r="L46" s="113">
        <v>0.875</v>
      </c>
      <c r="M46" s="113">
        <v>1.0587702711197804</v>
      </c>
      <c r="N46" s="115">
        <v>0.77125506072874495</v>
      </c>
    </row>
    <row r="47" spans="1:19" ht="13.5" thickBot="1" x14ac:dyDescent="0.25">
      <c r="A47" s="39" t="s">
        <v>36</v>
      </c>
      <c r="B47" s="30">
        <v>3503</v>
      </c>
      <c r="C47" s="30">
        <v>3528007.4357903316</v>
      </c>
      <c r="D47" s="31">
        <v>3026</v>
      </c>
      <c r="E47" s="20"/>
      <c r="F47" s="77" t="s">
        <v>36</v>
      </c>
      <c r="G47" s="112">
        <v>2908</v>
      </c>
      <c r="H47" s="112">
        <v>3465309.2648251639</v>
      </c>
      <c r="I47" s="152">
        <v>1942</v>
      </c>
      <c r="K47" s="11" t="s">
        <v>36</v>
      </c>
      <c r="L47" s="113">
        <v>0.2046079779917469</v>
      </c>
      <c r="M47" s="113">
        <v>1.8093095355611988E-2</v>
      </c>
      <c r="N47" s="115">
        <v>0.55818743563336759</v>
      </c>
    </row>
    <row r="48" spans="1:19" ht="13.5" thickBot="1" x14ac:dyDescent="0.25">
      <c r="A48" s="39" t="s">
        <v>37</v>
      </c>
      <c r="B48" s="30">
        <v>1358</v>
      </c>
      <c r="C48" s="30">
        <v>1510662.4944041891</v>
      </c>
      <c r="D48" s="31">
        <v>831</v>
      </c>
      <c r="E48" s="20"/>
      <c r="F48" s="77" t="s">
        <v>37</v>
      </c>
      <c r="G48" s="112">
        <v>1580</v>
      </c>
      <c r="H48" s="112">
        <v>1428258.7047528788</v>
      </c>
      <c r="I48" s="152">
        <v>959</v>
      </c>
      <c r="K48" s="11" t="s">
        <v>37</v>
      </c>
      <c r="L48" s="113">
        <v>-0.14050632911392402</v>
      </c>
      <c r="M48" s="113">
        <v>5.7695282638286383E-2</v>
      </c>
      <c r="N48" s="115">
        <v>-0.13347236704900933</v>
      </c>
    </row>
    <row r="49" spans="1:19" ht="13.5" thickBot="1" x14ac:dyDescent="0.25">
      <c r="A49" s="39" t="s">
        <v>38</v>
      </c>
      <c r="B49" s="30">
        <v>1792</v>
      </c>
      <c r="C49" s="30">
        <v>1291929.3161168252</v>
      </c>
      <c r="D49" s="31">
        <v>1547</v>
      </c>
      <c r="E49" s="20"/>
      <c r="F49" s="77" t="s">
        <v>38</v>
      </c>
      <c r="G49" s="112">
        <v>1560</v>
      </c>
      <c r="H49" s="112">
        <v>1157539.4463533156</v>
      </c>
      <c r="I49" s="152">
        <v>1103</v>
      </c>
      <c r="K49" s="11" t="s">
        <v>38</v>
      </c>
      <c r="L49" s="113">
        <v>0.14871794871794863</v>
      </c>
      <c r="M49" s="113">
        <v>0.11609960264152397</v>
      </c>
      <c r="N49" s="115">
        <v>0.40253853127833183</v>
      </c>
    </row>
    <row r="50" spans="1:19" ht="13.5" thickBot="1" x14ac:dyDescent="0.25">
      <c r="A50" s="39" t="s">
        <v>39</v>
      </c>
      <c r="B50" s="30">
        <v>599</v>
      </c>
      <c r="C50" s="30">
        <v>763011.86673904129</v>
      </c>
      <c r="D50" s="31">
        <v>460</v>
      </c>
      <c r="E50" s="20"/>
      <c r="F50" s="77" t="s">
        <v>39</v>
      </c>
      <c r="G50" s="112">
        <v>386</v>
      </c>
      <c r="H50" s="112">
        <v>451834.99261180707</v>
      </c>
      <c r="I50" s="152">
        <v>171</v>
      </c>
      <c r="K50" s="11" t="s">
        <v>39</v>
      </c>
      <c r="L50" s="113">
        <v>0.55181347150259064</v>
      </c>
      <c r="M50" s="113">
        <v>0.6886958274933368</v>
      </c>
      <c r="N50" s="115">
        <v>1.6900584795321638</v>
      </c>
    </row>
    <row r="51" spans="1:19" ht="13.5" thickBot="1" x14ac:dyDescent="0.25">
      <c r="A51" s="39" t="s">
        <v>40</v>
      </c>
      <c r="B51" s="30">
        <v>4186</v>
      </c>
      <c r="C51" s="30">
        <v>3252320.6598029397</v>
      </c>
      <c r="D51" s="31">
        <v>3583</v>
      </c>
      <c r="E51" s="20"/>
      <c r="F51" s="77" t="s">
        <v>40</v>
      </c>
      <c r="G51" s="112">
        <v>2888</v>
      </c>
      <c r="H51" s="112">
        <v>2380580.975799921</v>
      </c>
      <c r="I51" s="152">
        <v>1971</v>
      </c>
      <c r="K51" s="11" t="s">
        <v>40</v>
      </c>
      <c r="L51" s="113">
        <v>0.44944598337950148</v>
      </c>
      <c r="M51" s="113">
        <v>0.36618778897453708</v>
      </c>
      <c r="N51" s="115">
        <v>0.81785895484525617</v>
      </c>
    </row>
    <row r="52" spans="1:19" ht="13.5" thickBot="1" x14ac:dyDescent="0.25">
      <c r="A52" s="40" t="s">
        <v>41</v>
      </c>
      <c r="B52" s="34">
        <v>973</v>
      </c>
      <c r="C52" s="34">
        <v>758764.9036001747</v>
      </c>
      <c r="D52" s="35">
        <v>794</v>
      </c>
      <c r="E52" s="20"/>
      <c r="F52" s="78" t="s">
        <v>41</v>
      </c>
      <c r="G52" s="155">
        <v>1198</v>
      </c>
      <c r="H52" s="155">
        <v>810321.59581299184</v>
      </c>
      <c r="I52" s="156">
        <v>963</v>
      </c>
      <c r="K52" s="12" t="s">
        <v>41</v>
      </c>
      <c r="L52" s="118">
        <v>-0.18781302170283809</v>
      </c>
      <c r="M52" s="118">
        <v>-6.3624976156646196E-2</v>
      </c>
      <c r="N52" s="119">
        <v>-0.17549325025960538</v>
      </c>
    </row>
    <row r="53" spans="1:19" ht="13.5" thickBot="1" x14ac:dyDescent="0.25">
      <c r="B53" s="111"/>
      <c r="C53" s="111"/>
      <c r="D53" s="111"/>
      <c r="E53" s="20"/>
      <c r="F53" s="63"/>
      <c r="G53" s="122"/>
      <c r="H53" s="122"/>
      <c r="I53" s="122"/>
      <c r="L53" s="100"/>
      <c r="M53" s="100"/>
      <c r="N53" s="100"/>
    </row>
    <row r="54" spans="1:19" ht="13.5" thickBot="1" x14ac:dyDescent="0.25">
      <c r="A54" s="84" t="s">
        <v>42</v>
      </c>
      <c r="B54" s="85">
        <v>51240</v>
      </c>
      <c r="C54" s="85">
        <v>68172453.840107575</v>
      </c>
      <c r="D54" s="85">
        <v>29327</v>
      </c>
      <c r="E54" s="20"/>
      <c r="F54" s="50" t="s">
        <v>42</v>
      </c>
      <c r="G54" s="51">
        <v>32615</v>
      </c>
      <c r="H54" s="51">
        <v>43261219.811252639</v>
      </c>
      <c r="I54" s="55">
        <v>18074</v>
      </c>
      <c r="K54" s="98" t="s">
        <v>42</v>
      </c>
      <c r="L54" s="99">
        <v>0.57105626245592522</v>
      </c>
      <c r="M54" s="99">
        <v>0.57583290849268409</v>
      </c>
      <c r="N54" s="99">
        <v>0.62260705986499953</v>
      </c>
      <c r="P54" s="6"/>
      <c r="Q54" s="6"/>
      <c r="R54" s="6"/>
      <c r="S54" s="6"/>
    </row>
    <row r="55" spans="1:19" ht="13.5" thickBot="1" x14ac:dyDescent="0.25">
      <c r="A55" s="38" t="s">
        <v>43</v>
      </c>
      <c r="B55" s="30">
        <v>38346</v>
      </c>
      <c r="C55" s="30">
        <v>53837278.117292359</v>
      </c>
      <c r="D55" s="31">
        <v>21470</v>
      </c>
      <c r="E55" s="20"/>
      <c r="F55" s="73" t="s">
        <v>43</v>
      </c>
      <c r="G55" s="57">
        <v>25250</v>
      </c>
      <c r="H55" s="57">
        <v>35087005.010453083</v>
      </c>
      <c r="I55" s="58">
        <v>13534</v>
      </c>
      <c r="K55" s="10" t="s">
        <v>43</v>
      </c>
      <c r="L55" s="102">
        <v>0.51865346534653467</v>
      </c>
      <c r="M55" s="102">
        <v>0.53439366230469698</v>
      </c>
      <c r="N55" s="103">
        <v>0.58637505541598944</v>
      </c>
    </row>
    <row r="56" spans="1:19" ht="13.5" thickBot="1" x14ac:dyDescent="0.25">
      <c r="A56" s="39" t="s">
        <v>44</v>
      </c>
      <c r="B56" s="30">
        <v>3639</v>
      </c>
      <c r="C56" s="30">
        <v>3949709.5889355931</v>
      </c>
      <c r="D56" s="31">
        <v>2325</v>
      </c>
      <c r="E56" s="20"/>
      <c r="F56" s="68" t="s">
        <v>44</v>
      </c>
      <c r="G56" s="79">
        <v>1937</v>
      </c>
      <c r="H56" s="79">
        <v>2168669.2908508964</v>
      </c>
      <c r="I56" s="80">
        <v>1291</v>
      </c>
      <c r="K56" s="11" t="s">
        <v>44</v>
      </c>
      <c r="L56" s="102">
        <v>0.87867836861125448</v>
      </c>
      <c r="M56" s="102">
        <v>0.82125951872813663</v>
      </c>
      <c r="N56" s="103">
        <v>0.80092951200619678</v>
      </c>
    </row>
    <row r="57" spans="1:19" ht="13.5" thickBot="1" x14ac:dyDescent="0.25">
      <c r="A57" s="39" t="s">
        <v>45</v>
      </c>
      <c r="B57" s="30">
        <v>1724</v>
      </c>
      <c r="C57" s="30">
        <v>2309054.0426983302</v>
      </c>
      <c r="D57" s="31">
        <v>887</v>
      </c>
      <c r="E57" s="20"/>
      <c r="F57" s="68" t="s">
        <v>45</v>
      </c>
      <c r="G57" s="79">
        <v>1475</v>
      </c>
      <c r="H57" s="79">
        <v>1748064.2505186624</v>
      </c>
      <c r="I57" s="80">
        <v>782</v>
      </c>
      <c r="K57" s="11" t="s">
        <v>45</v>
      </c>
      <c r="L57" s="102">
        <v>0.1688135593220339</v>
      </c>
      <c r="M57" s="102">
        <v>0.32092057944278563</v>
      </c>
      <c r="N57" s="103">
        <v>0.13427109974424556</v>
      </c>
    </row>
    <row r="58" spans="1:19" ht="13.5" thickBot="1" x14ac:dyDescent="0.25">
      <c r="A58" s="40" t="s">
        <v>46</v>
      </c>
      <c r="B58" s="34">
        <v>7531</v>
      </c>
      <c r="C58" s="34">
        <v>8076412.0911812959</v>
      </c>
      <c r="D58" s="35">
        <v>4645</v>
      </c>
      <c r="E58" s="20"/>
      <c r="F58" s="69" t="s">
        <v>46</v>
      </c>
      <c r="G58" s="74">
        <v>3953</v>
      </c>
      <c r="H58" s="74">
        <v>4257481.2594299922</v>
      </c>
      <c r="I58" s="75">
        <v>2467</v>
      </c>
      <c r="K58" s="12" t="s">
        <v>46</v>
      </c>
      <c r="L58" s="104">
        <v>0.90513534024791298</v>
      </c>
      <c r="M58" s="104">
        <v>0.89699298694331708</v>
      </c>
      <c r="N58" s="105">
        <v>0.88285366842318602</v>
      </c>
    </row>
    <row r="59" spans="1:19" ht="13.5" thickBot="1" x14ac:dyDescent="0.25">
      <c r="B59" s="111"/>
      <c r="C59" s="111"/>
      <c r="D59" s="111"/>
      <c r="E59" s="20"/>
      <c r="F59" s="63"/>
      <c r="G59" s="122"/>
      <c r="H59" s="122"/>
      <c r="I59" s="122"/>
      <c r="L59" s="100"/>
      <c r="M59" s="100"/>
      <c r="N59" s="100"/>
    </row>
    <row r="60" spans="1:19" ht="13.5" thickBot="1" x14ac:dyDescent="0.25">
      <c r="A60" s="84" t="s">
        <v>47</v>
      </c>
      <c r="B60" s="85">
        <v>31904</v>
      </c>
      <c r="C60" s="85">
        <v>26045214.330796134</v>
      </c>
      <c r="D60" s="85">
        <v>23145</v>
      </c>
      <c r="E60" s="20"/>
      <c r="F60" s="50" t="s">
        <v>47</v>
      </c>
      <c r="G60" s="51">
        <v>19233</v>
      </c>
      <c r="H60" s="51">
        <v>15441469.373775927</v>
      </c>
      <c r="I60" s="55">
        <v>13845</v>
      </c>
      <c r="K60" s="98" t="s">
        <v>47</v>
      </c>
      <c r="L60" s="99">
        <v>0.65881557739302243</v>
      </c>
      <c r="M60" s="99">
        <v>0.68670569492748057</v>
      </c>
      <c r="N60" s="99">
        <v>0.67172264355362943</v>
      </c>
      <c r="P60" s="6"/>
      <c r="Q60" s="6"/>
      <c r="R60" s="6"/>
      <c r="S60" s="6"/>
    </row>
    <row r="61" spans="1:19" ht="13.5" thickBot="1" x14ac:dyDescent="0.25">
      <c r="A61" s="38" t="s">
        <v>48</v>
      </c>
      <c r="B61" s="30">
        <v>5371</v>
      </c>
      <c r="C61" s="30">
        <v>4347624.2103020614</v>
      </c>
      <c r="D61" s="31">
        <v>3692</v>
      </c>
      <c r="E61" s="20"/>
      <c r="F61" s="73" t="s">
        <v>48</v>
      </c>
      <c r="G61" s="57">
        <v>3537</v>
      </c>
      <c r="H61" s="57">
        <v>3091423.0973291104</v>
      </c>
      <c r="I61" s="58">
        <v>2410</v>
      </c>
      <c r="K61" s="10" t="s">
        <v>48</v>
      </c>
      <c r="L61" s="102">
        <v>0.5185185185185186</v>
      </c>
      <c r="M61" s="102">
        <v>0.40635043260764547</v>
      </c>
      <c r="N61" s="103">
        <v>0.53195020746887978</v>
      </c>
    </row>
    <row r="62" spans="1:19" ht="13.5" thickBot="1" x14ac:dyDescent="0.25">
      <c r="A62" s="39" t="s">
        <v>49</v>
      </c>
      <c r="B62" s="30">
        <v>2422</v>
      </c>
      <c r="C62" s="30">
        <v>3216340.6885753889</v>
      </c>
      <c r="D62" s="31">
        <v>991</v>
      </c>
      <c r="E62" s="20"/>
      <c r="F62" s="68" t="s">
        <v>49</v>
      </c>
      <c r="G62" s="79">
        <v>1153</v>
      </c>
      <c r="H62" s="79">
        <v>1237396.2686660176</v>
      </c>
      <c r="I62" s="80">
        <v>490</v>
      </c>
      <c r="K62" s="11" t="s">
        <v>49</v>
      </c>
      <c r="L62" s="102">
        <v>1.1006071118820469</v>
      </c>
      <c r="M62" s="102">
        <v>1.5992810630039997</v>
      </c>
      <c r="N62" s="103">
        <v>1.0224489795918368</v>
      </c>
    </row>
    <row r="63" spans="1:19" ht="13.5" thickBot="1" x14ac:dyDescent="0.25">
      <c r="A63" s="40" t="s">
        <v>50</v>
      </c>
      <c r="B63" s="34">
        <v>24111</v>
      </c>
      <c r="C63" s="34">
        <v>18481249.431918684</v>
      </c>
      <c r="D63" s="35">
        <v>18462</v>
      </c>
      <c r="E63" s="20"/>
      <c r="F63" s="69" t="s">
        <v>50</v>
      </c>
      <c r="G63" s="74">
        <v>14543</v>
      </c>
      <c r="H63" s="74">
        <v>11112650.0077808</v>
      </c>
      <c r="I63" s="75">
        <v>10945</v>
      </c>
      <c r="K63" s="12" t="s">
        <v>50</v>
      </c>
      <c r="L63" s="104">
        <v>0.65791102248504441</v>
      </c>
      <c r="M63" s="104">
        <v>0.66308211083572099</v>
      </c>
      <c r="N63" s="105">
        <v>0.68679762448606674</v>
      </c>
    </row>
    <row r="64" spans="1:19" ht="13.5" thickBot="1" x14ac:dyDescent="0.25">
      <c r="B64" s="111"/>
      <c r="C64" s="111"/>
      <c r="D64" s="111"/>
      <c r="E64" s="20"/>
      <c r="F64" s="63"/>
      <c r="G64" s="122"/>
      <c r="H64" s="122"/>
      <c r="I64" s="122"/>
      <c r="L64" s="100"/>
      <c r="M64" s="100"/>
      <c r="N64" s="100"/>
    </row>
    <row r="65" spans="1:19" ht="13.5" thickBot="1" x14ac:dyDescent="0.25">
      <c r="A65" s="84" t="s">
        <v>51</v>
      </c>
      <c r="B65" s="85">
        <v>2952</v>
      </c>
      <c r="C65" s="85">
        <v>3883760.7592489072</v>
      </c>
      <c r="D65" s="85">
        <v>1078</v>
      </c>
      <c r="E65" s="20"/>
      <c r="F65" s="50" t="s">
        <v>51</v>
      </c>
      <c r="G65" s="51">
        <v>1680</v>
      </c>
      <c r="H65" s="51">
        <v>2163550.0640049726</v>
      </c>
      <c r="I65" s="55">
        <v>544</v>
      </c>
      <c r="K65" s="98" t="s">
        <v>51</v>
      </c>
      <c r="L65" s="99">
        <v>0.75714285714285712</v>
      </c>
      <c r="M65" s="99">
        <v>0.79508707649668753</v>
      </c>
      <c r="N65" s="99">
        <v>0.98161764705882359</v>
      </c>
      <c r="P65" s="6"/>
      <c r="Q65" s="6"/>
      <c r="R65" s="6"/>
      <c r="S65" s="6"/>
    </row>
    <row r="66" spans="1:19" ht="13.5" thickBot="1" x14ac:dyDescent="0.25">
      <c r="A66" s="38" t="s">
        <v>52</v>
      </c>
      <c r="B66" s="30">
        <v>2015</v>
      </c>
      <c r="C66" s="30">
        <v>2654078.5223045019</v>
      </c>
      <c r="D66" s="31">
        <v>566</v>
      </c>
      <c r="E66" s="20"/>
      <c r="F66" s="73" t="s">
        <v>52</v>
      </c>
      <c r="G66" s="57">
        <v>1116</v>
      </c>
      <c r="H66" s="57">
        <v>1303554.1273582149</v>
      </c>
      <c r="I66" s="58">
        <v>296</v>
      </c>
      <c r="K66" s="10" t="s">
        <v>52</v>
      </c>
      <c r="L66" s="102">
        <v>0.80555555555555558</v>
      </c>
      <c r="M66" s="102">
        <v>1.0360324643237195</v>
      </c>
      <c r="N66" s="103">
        <v>0.91216216216216206</v>
      </c>
    </row>
    <row r="67" spans="1:19" ht="13.5" thickBot="1" x14ac:dyDescent="0.25">
      <c r="A67" s="40" t="s">
        <v>53</v>
      </c>
      <c r="B67" s="34">
        <v>937</v>
      </c>
      <c r="C67" s="34">
        <v>1229682.2369444054</v>
      </c>
      <c r="D67" s="35">
        <v>512</v>
      </c>
      <c r="E67" s="20"/>
      <c r="F67" s="69" t="s">
        <v>53</v>
      </c>
      <c r="G67" s="74">
        <v>564</v>
      </c>
      <c r="H67" s="74">
        <v>859995.93664675753</v>
      </c>
      <c r="I67" s="75">
        <v>248</v>
      </c>
      <c r="K67" s="12" t="s">
        <v>53</v>
      </c>
      <c r="L67" s="104">
        <v>0.66134751773049638</v>
      </c>
      <c r="M67" s="104">
        <v>0.42986982210532942</v>
      </c>
      <c r="N67" s="105">
        <v>1.064516129032258</v>
      </c>
    </row>
    <row r="68" spans="1:19" ht="13.5" thickBot="1" x14ac:dyDescent="0.25">
      <c r="B68" s="111"/>
      <c r="C68" s="111"/>
      <c r="D68" s="111"/>
      <c r="E68" s="20"/>
      <c r="F68" s="63"/>
      <c r="G68" s="122"/>
      <c r="H68" s="122"/>
      <c r="I68" s="122"/>
      <c r="L68" s="100"/>
      <c r="M68" s="100"/>
      <c r="N68" s="100"/>
    </row>
    <row r="69" spans="1:19" ht="13.5" thickBot="1" x14ac:dyDescent="0.25">
      <c r="A69" s="84" t="s">
        <v>54</v>
      </c>
      <c r="B69" s="85">
        <v>13454</v>
      </c>
      <c r="C69" s="85">
        <v>11418798.316841979</v>
      </c>
      <c r="D69" s="85">
        <v>9816</v>
      </c>
      <c r="E69" s="20"/>
      <c r="F69" s="50" t="s">
        <v>54</v>
      </c>
      <c r="G69" s="51">
        <v>6819</v>
      </c>
      <c r="H69" s="51">
        <v>6569201.0704961792</v>
      </c>
      <c r="I69" s="55">
        <v>4314</v>
      </c>
      <c r="K69" s="98" t="s">
        <v>54</v>
      </c>
      <c r="L69" s="99">
        <v>0.97301657134477204</v>
      </c>
      <c r="M69" s="99">
        <v>0.7382324264858442</v>
      </c>
      <c r="N69" s="99">
        <v>1.2753824756606398</v>
      </c>
      <c r="P69" s="6"/>
      <c r="Q69" s="6"/>
      <c r="R69" s="6"/>
      <c r="S69" s="6"/>
    </row>
    <row r="70" spans="1:19" ht="13.5" thickBot="1" x14ac:dyDescent="0.25">
      <c r="A70" s="38" t="s">
        <v>55</v>
      </c>
      <c r="B70" s="30">
        <v>4981</v>
      </c>
      <c r="C70" s="30">
        <v>3673882.1578643043</v>
      </c>
      <c r="D70" s="31">
        <v>3455</v>
      </c>
      <c r="E70" s="20"/>
      <c r="F70" s="73" t="s">
        <v>55</v>
      </c>
      <c r="G70" s="57">
        <v>3538</v>
      </c>
      <c r="H70" s="57">
        <v>3455118.3780638906</v>
      </c>
      <c r="I70" s="58">
        <v>2413</v>
      </c>
      <c r="K70" s="10" t="s">
        <v>55</v>
      </c>
      <c r="L70" s="102">
        <v>0.40785754663651774</v>
      </c>
      <c r="M70" s="102">
        <v>6.3315856611257493E-2</v>
      </c>
      <c r="N70" s="103">
        <v>0.43182760049730629</v>
      </c>
    </row>
    <row r="71" spans="1:19" ht="13.5" thickBot="1" x14ac:dyDescent="0.25">
      <c r="A71" s="39" t="s">
        <v>56</v>
      </c>
      <c r="B71" s="30">
        <v>993</v>
      </c>
      <c r="C71" s="30">
        <v>874764.7806985795</v>
      </c>
      <c r="D71" s="31">
        <v>667</v>
      </c>
      <c r="E71" s="20"/>
      <c r="F71" s="68" t="s">
        <v>56</v>
      </c>
      <c r="G71" s="79">
        <v>663</v>
      </c>
      <c r="H71" s="79">
        <v>497822.9310560383</v>
      </c>
      <c r="I71" s="80">
        <v>284</v>
      </c>
      <c r="K71" s="11" t="s">
        <v>56</v>
      </c>
      <c r="L71" s="102">
        <v>0.49773755656108598</v>
      </c>
      <c r="M71" s="102">
        <v>0.75718056788370425</v>
      </c>
      <c r="N71" s="103">
        <v>1.3485915492957745</v>
      </c>
    </row>
    <row r="72" spans="1:19" ht="13.5" thickBot="1" x14ac:dyDescent="0.25">
      <c r="A72" s="39" t="s">
        <v>57</v>
      </c>
      <c r="B72" s="30">
        <v>1349</v>
      </c>
      <c r="C72" s="30">
        <v>1075267.8571359301</v>
      </c>
      <c r="D72" s="31">
        <v>1057</v>
      </c>
      <c r="E72" s="20"/>
      <c r="F72" s="68" t="s">
        <v>57</v>
      </c>
      <c r="G72" s="79">
        <v>298</v>
      </c>
      <c r="H72" s="79">
        <v>292530.84106569953</v>
      </c>
      <c r="I72" s="80">
        <v>179</v>
      </c>
      <c r="K72" s="11" t="s">
        <v>57</v>
      </c>
      <c r="L72" s="102">
        <v>3.526845637583893</v>
      </c>
      <c r="M72" s="102">
        <v>2.6757418575719871</v>
      </c>
      <c r="N72" s="103">
        <v>4.9050279329608939</v>
      </c>
    </row>
    <row r="73" spans="1:19" ht="13.5" thickBot="1" x14ac:dyDescent="0.25">
      <c r="A73" s="40" t="s">
        <v>58</v>
      </c>
      <c r="B73" s="34">
        <v>6131</v>
      </c>
      <c r="C73" s="34">
        <v>5794883.5211431654</v>
      </c>
      <c r="D73" s="35">
        <v>4637</v>
      </c>
      <c r="E73" s="20"/>
      <c r="F73" s="69" t="s">
        <v>58</v>
      </c>
      <c r="G73" s="74">
        <v>2320</v>
      </c>
      <c r="H73" s="74">
        <v>2323728.9203105508</v>
      </c>
      <c r="I73" s="75">
        <v>1438</v>
      </c>
      <c r="K73" s="12" t="s">
        <v>58</v>
      </c>
      <c r="L73" s="104">
        <v>1.6426724137931035</v>
      </c>
      <c r="M73" s="104">
        <v>1.493786375206243</v>
      </c>
      <c r="N73" s="105">
        <v>2.2246175243393602</v>
      </c>
    </row>
    <row r="74" spans="1:19" ht="13.5" thickBot="1" x14ac:dyDescent="0.25">
      <c r="B74" s="37"/>
      <c r="C74" s="37"/>
      <c r="D74" s="37"/>
      <c r="E74" s="20"/>
      <c r="F74" s="63"/>
      <c r="G74" s="70"/>
      <c r="H74" s="70"/>
      <c r="I74" s="70"/>
      <c r="L74" s="100"/>
      <c r="M74" s="100"/>
      <c r="N74" s="100"/>
    </row>
    <row r="75" spans="1:19" ht="13.5" thickBot="1" x14ac:dyDescent="0.25">
      <c r="A75" s="84" t="s">
        <v>59</v>
      </c>
      <c r="B75" s="85">
        <v>43797</v>
      </c>
      <c r="C75" s="85">
        <v>46081288.831373341</v>
      </c>
      <c r="D75" s="85">
        <v>29299</v>
      </c>
      <c r="E75" s="20"/>
      <c r="F75" s="50" t="s">
        <v>59</v>
      </c>
      <c r="G75" s="51">
        <v>29928</v>
      </c>
      <c r="H75" s="51">
        <v>36790840.289614424</v>
      </c>
      <c r="I75" s="55">
        <v>16182</v>
      </c>
      <c r="K75" s="98" t="s">
        <v>59</v>
      </c>
      <c r="L75" s="99">
        <v>0.46341218925421002</v>
      </c>
      <c r="M75" s="99">
        <v>0.25252069451595238</v>
      </c>
      <c r="N75" s="99">
        <v>0.81059201582004703</v>
      </c>
      <c r="P75" s="6"/>
      <c r="Q75" s="6"/>
      <c r="R75" s="6"/>
      <c r="S75" s="6"/>
    </row>
    <row r="76" spans="1:19" ht="13.5" thickBot="1" x14ac:dyDescent="0.25">
      <c r="A76" s="92" t="s">
        <v>60</v>
      </c>
      <c r="B76" s="34">
        <v>43797</v>
      </c>
      <c r="C76" s="34">
        <v>46081288.831373341</v>
      </c>
      <c r="D76" s="35">
        <v>29299</v>
      </c>
      <c r="E76" s="20"/>
      <c r="F76" s="72" t="s">
        <v>60</v>
      </c>
      <c r="G76" s="61">
        <v>29928</v>
      </c>
      <c r="H76" s="61">
        <v>36790840.289614424</v>
      </c>
      <c r="I76" s="62">
        <v>16182</v>
      </c>
      <c r="K76" s="14" t="s">
        <v>60</v>
      </c>
      <c r="L76" s="104">
        <v>0.46341218925421002</v>
      </c>
      <c r="M76" s="104">
        <v>0.25252069451595238</v>
      </c>
      <c r="N76" s="105">
        <v>0.81059201582004703</v>
      </c>
    </row>
    <row r="77" spans="1:19" ht="13.5" thickBot="1" x14ac:dyDescent="0.25">
      <c r="B77" s="37"/>
      <c r="C77" s="37"/>
      <c r="D77" s="37"/>
      <c r="E77" s="20"/>
      <c r="F77" s="63"/>
      <c r="G77" s="70"/>
      <c r="H77" s="70"/>
      <c r="I77" s="70"/>
      <c r="L77" s="100"/>
      <c r="M77" s="100"/>
      <c r="N77" s="100"/>
    </row>
    <row r="78" spans="1:19" ht="13.5" thickBot="1" x14ac:dyDescent="0.25">
      <c r="A78" s="84" t="s">
        <v>61</v>
      </c>
      <c r="B78" s="85">
        <v>29042</v>
      </c>
      <c r="C78" s="85">
        <v>23706244.200348195</v>
      </c>
      <c r="D78" s="85">
        <v>24992</v>
      </c>
      <c r="E78" s="20"/>
      <c r="F78" s="50" t="s">
        <v>61</v>
      </c>
      <c r="G78" s="51">
        <v>26999</v>
      </c>
      <c r="H78" s="51">
        <v>22442949.308769438</v>
      </c>
      <c r="I78" s="55">
        <v>18782</v>
      </c>
      <c r="K78" s="98" t="s">
        <v>61</v>
      </c>
      <c r="L78" s="99">
        <v>7.5669469239601383E-2</v>
      </c>
      <c r="M78" s="99">
        <v>5.628916566171327E-2</v>
      </c>
      <c r="N78" s="99">
        <v>0.33063571504632105</v>
      </c>
      <c r="P78" s="6"/>
      <c r="Q78" s="6"/>
      <c r="R78" s="6"/>
      <c r="S78" s="6"/>
    </row>
    <row r="79" spans="1:19" ht="13.5" thickBot="1" x14ac:dyDescent="0.25">
      <c r="A79" s="92" t="s">
        <v>62</v>
      </c>
      <c r="B79" s="34">
        <v>29042</v>
      </c>
      <c r="C79" s="34">
        <v>23706244.200348195</v>
      </c>
      <c r="D79" s="35">
        <v>24992</v>
      </c>
      <c r="E79" s="20"/>
      <c r="F79" s="72" t="s">
        <v>62</v>
      </c>
      <c r="G79" s="61">
        <v>26999</v>
      </c>
      <c r="H79" s="61">
        <v>22442949.308769438</v>
      </c>
      <c r="I79" s="62">
        <v>18782</v>
      </c>
      <c r="K79" s="14" t="s">
        <v>62</v>
      </c>
      <c r="L79" s="104">
        <v>7.5669469239601383E-2</v>
      </c>
      <c r="M79" s="104">
        <v>5.628916566171327E-2</v>
      </c>
      <c r="N79" s="105">
        <v>0.33063571504632105</v>
      </c>
    </row>
    <row r="80" spans="1:19" ht="13.5" thickBot="1" x14ac:dyDescent="0.25">
      <c r="B80" s="37"/>
      <c r="C80" s="37"/>
      <c r="D80" s="37"/>
      <c r="E80" s="20"/>
      <c r="F80" s="63"/>
      <c r="G80" s="70"/>
      <c r="H80" s="70"/>
      <c r="I80" s="70"/>
      <c r="L80" s="100"/>
      <c r="M80" s="100"/>
      <c r="N80" s="100"/>
    </row>
    <row r="81" spans="1:19" ht="13.5" thickBot="1" x14ac:dyDescent="0.25">
      <c r="A81" s="84" t="s">
        <v>63</v>
      </c>
      <c r="B81" s="85">
        <v>7106</v>
      </c>
      <c r="C81" s="85">
        <v>7939380.7990093483</v>
      </c>
      <c r="D81" s="85">
        <v>5428</v>
      </c>
      <c r="E81" s="20"/>
      <c r="F81" s="50" t="s">
        <v>63</v>
      </c>
      <c r="G81" s="51">
        <v>4385</v>
      </c>
      <c r="H81" s="51">
        <v>4841766.4819703056</v>
      </c>
      <c r="I81" s="55">
        <v>2732</v>
      </c>
      <c r="K81" s="98" t="s">
        <v>63</v>
      </c>
      <c r="L81" s="99">
        <v>0.62052451539338649</v>
      </c>
      <c r="M81" s="99">
        <v>0.6397694578154256</v>
      </c>
      <c r="N81" s="99">
        <v>0.98682284040995616</v>
      </c>
      <c r="P81" s="6"/>
      <c r="Q81" s="6"/>
      <c r="R81" s="6"/>
      <c r="S81" s="6"/>
    </row>
    <row r="82" spans="1:19" ht="13.5" thickBot="1" x14ac:dyDescent="0.25">
      <c r="A82" s="92" t="s">
        <v>64</v>
      </c>
      <c r="B82" s="34">
        <v>7106</v>
      </c>
      <c r="C82" s="34">
        <v>7939380.7990093483</v>
      </c>
      <c r="D82" s="35">
        <v>5428</v>
      </c>
      <c r="E82" s="20"/>
      <c r="F82" s="72" t="s">
        <v>64</v>
      </c>
      <c r="G82" s="61">
        <v>4385</v>
      </c>
      <c r="H82" s="61">
        <v>4841766.4819703056</v>
      </c>
      <c r="I82" s="62">
        <v>2732</v>
      </c>
      <c r="K82" s="14" t="s">
        <v>64</v>
      </c>
      <c r="L82" s="104">
        <v>0.62052451539338649</v>
      </c>
      <c r="M82" s="104">
        <v>0.6397694578154256</v>
      </c>
      <c r="N82" s="105">
        <v>0.98682284040995616</v>
      </c>
    </row>
    <row r="83" spans="1:19" ht="13.5" thickBot="1" x14ac:dyDescent="0.25">
      <c r="B83" s="111"/>
      <c r="C83" s="111"/>
      <c r="D83" s="111"/>
      <c r="E83" s="20"/>
      <c r="F83" s="63"/>
      <c r="G83" s="122"/>
      <c r="H83" s="122"/>
      <c r="I83" s="122"/>
      <c r="L83" s="100"/>
      <c r="M83" s="100"/>
      <c r="N83" s="100"/>
    </row>
    <row r="84" spans="1:19" ht="13.5" thickBot="1" x14ac:dyDescent="0.25">
      <c r="A84" s="84" t="s">
        <v>65</v>
      </c>
      <c r="B84" s="85">
        <v>11417</v>
      </c>
      <c r="C84" s="85">
        <v>12741559.210981013</v>
      </c>
      <c r="D84" s="85">
        <v>9089</v>
      </c>
      <c r="E84" s="20"/>
      <c r="F84" s="50" t="s">
        <v>65</v>
      </c>
      <c r="G84" s="51">
        <v>7006</v>
      </c>
      <c r="H84" s="51">
        <v>7312373.4331195336</v>
      </c>
      <c r="I84" s="55">
        <v>4944</v>
      </c>
      <c r="K84" s="98" t="s">
        <v>65</v>
      </c>
      <c r="L84" s="99">
        <v>0.62960319725949176</v>
      </c>
      <c r="M84" s="99">
        <v>0.74246560675790496</v>
      </c>
      <c r="N84" s="99">
        <v>0.83838996763754037</v>
      </c>
      <c r="P84" s="6"/>
      <c r="Q84" s="6"/>
      <c r="R84" s="6"/>
      <c r="S84" s="6"/>
    </row>
    <row r="85" spans="1:19" ht="13.5" thickBot="1" x14ac:dyDescent="0.25">
      <c r="A85" s="38" t="s">
        <v>66</v>
      </c>
      <c r="B85" s="30">
        <v>3124</v>
      </c>
      <c r="C85" s="30">
        <v>3170560.3052929989</v>
      </c>
      <c r="D85" s="31">
        <v>2594</v>
      </c>
      <c r="E85" s="20"/>
      <c r="F85" s="73" t="s">
        <v>66</v>
      </c>
      <c r="G85" s="57">
        <v>1664</v>
      </c>
      <c r="H85" s="57">
        <v>1648752.2303868404</v>
      </c>
      <c r="I85" s="58">
        <v>1028</v>
      </c>
      <c r="K85" s="10" t="s">
        <v>66</v>
      </c>
      <c r="L85" s="102">
        <v>0.87740384615384626</v>
      </c>
      <c r="M85" s="102">
        <v>0.92300592342434773</v>
      </c>
      <c r="N85" s="103">
        <v>1.5233463035019454</v>
      </c>
    </row>
    <row r="86" spans="1:19" ht="13.5" thickBot="1" x14ac:dyDescent="0.25">
      <c r="A86" s="39" t="s">
        <v>67</v>
      </c>
      <c r="B86" s="30">
        <v>2129</v>
      </c>
      <c r="C86" s="30">
        <v>2493152.3176438375</v>
      </c>
      <c r="D86" s="31">
        <v>1660</v>
      </c>
      <c r="E86" s="20"/>
      <c r="F86" s="68" t="s">
        <v>67</v>
      </c>
      <c r="G86" s="79">
        <v>1280</v>
      </c>
      <c r="H86" s="79">
        <v>1397577.439056217</v>
      </c>
      <c r="I86" s="80">
        <v>967</v>
      </c>
      <c r="K86" s="11" t="s">
        <v>67</v>
      </c>
      <c r="L86" s="102">
        <v>0.66328125000000004</v>
      </c>
      <c r="M86" s="102">
        <v>0.78390996303393501</v>
      </c>
      <c r="N86" s="103">
        <v>0.7166494312306102</v>
      </c>
    </row>
    <row r="87" spans="1:19" ht="13.5" thickBot="1" x14ac:dyDescent="0.25">
      <c r="A87" s="40" t="s">
        <v>68</v>
      </c>
      <c r="B87" s="34">
        <v>6164</v>
      </c>
      <c r="C87" s="34">
        <v>7077846.5880441768</v>
      </c>
      <c r="D87" s="35">
        <v>4835</v>
      </c>
      <c r="E87" s="20"/>
      <c r="F87" s="69" t="s">
        <v>68</v>
      </c>
      <c r="G87" s="74">
        <v>4062</v>
      </c>
      <c r="H87" s="74">
        <v>4266043.7636764757</v>
      </c>
      <c r="I87" s="75">
        <v>2949</v>
      </c>
      <c r="K87" s="12" t="s">
        <v>68</v>
      </c>
      <c r="L87" s="104">
        <v>0.51747907434761209</v>
      </c>
      <c r="M87" s="104">
        <v>0.65911251270064097</v>
      </c>
      <c r="N87" s="105">
        <v>0.63953882672092233</v>
      </c>
    </row>
    <row r="88" spans="1:19" ht="13.5" thickBot="1" x14ac:dyDescent="0.25">
      <c r="B88" s="37"/>
      <c r="C88" s="37"/>
      <c r="D88" s="37"/>
      <c r="E88" s="20"/>
      <c r="F88" s="63"/>
      <c r="G88" s="70"/>
      <c r="H88" s="70"/>
      <c r="I88" s="70"/>
      <c r="L88" s="100"/>
      <c r="M88" s="100"/>
      <c r="N88" s="100"/>
    </row>
    <row r="89" spans="1:19" ht="13.5" thickBot="1" x14ac:dyDescent="0.25">
      <c r="A89" s="90" t="s">
        <v>69</v>
      </c>
      <c r="B89" s="85">
        <v>2024</v>
      </c>
      <c r="C89" s="85">
        <v>2167602.0975669404</v>
      </c>
      <c r="D89" s="85">
        <v>1566</v>
      </c>
      <c r="E89" s="20"/>
      <c r="F89" s="54" t="s">
        <v>69</v>
      </c>
      <c r="G89" s="51">
        <v>2243</v>
      </c>
      <c r="H89" s="51">
        <v>2136481.9674032279</v>
      </c>
      <c r="I89" s="55">
        <v>1436</v>
      </c>
      <c r="K89" s="101" t="s">
        <v>69</v>
      </c>
      <c r="L89" s="99">
        <v>-9.7637093178778445E-2</v>
      </c>
      <c r="M89" s="99">
        <v>1.456606263873006E-2</v>
      </c>
      <c r="N89" s="99">
        <v>9.0529247910863475E-2</v>
      </c>
      <c r="P89" s="6"/>
      <c r="Q89" s="6"/>
      <c r="R89" s="6"/>
      <c r="S89" s="6"/>
    </row>
    <row r="90" spans="1:19" ht="13.5" thickBot="1" x14ac:dyDescent="0.25">
      <c r="A90" s="91" t="s">
        <v>70</v>
      </c>
      <c r="B90" s="34">
        <v>2024</v>
      </c>
      <c r="C90" s="34">
        <v>2167602.0975669404</v>
      </c>
      <c r="D90" s="35">
        <v>1566</v>
      </c>
      <c r="E90" s="20"/>
      <c r="F90" s="71" t="s">
        <v>70</v>
      </c>
      <c r="G90" s="61">
        <v>2243</v>
      </c>
      <c r="H90" s="61">
        <v>2136481.9674032279</v>
      </c>
      <c r="I90" s="62">
        <v>1436</v>
      </c>
      <c r="K90" s="13" t="s">
        <v>70</v>
      </c>
      <c r="L90" s="104">
        <v>-9.7637093178778445E-2</v>
      </c>
      <c r="M90" s="104">
        <v>1.456606263873006E-2</v>
      </c>
      <c r="N90" s="105">
        <v>9.0529247910863475E-2</v>
      </c>
    </row>
    <row r="91" spans="1:19" ht="13.5" thickBot="1" x14ac:dyDescent="0.25">
      <c r="B91" s="37"/>
      <c r="C91" s="37"/>
      <c r="D91" s="37"/>
      <c r="E91" s="20"/>
      <c r="F91" s="63"/>
      <c r="G91" s="70"/>
      <c r="H91" s="70"/>
      <c r="I91" s="70"/>
      <c r="L91" s="100"/>
      <c r="M91" s="100"/>
      <c r="N91" s="100"/>
    </row>
    <row r="92" spans="1:19" ht="13.5" thickBot="1" x14ac:dyDescent="0.25">
      <c r="A92" s="92" t="s">
        <v>71</v>
      </c>
      <c r="B92" s="125"/>
      <c r="C92" s="125"/>
      <c r="D92" s="126"/>
      <c r="E92" s="20"/>
      <c r="F92" s="72" t="s">
        <v>71</v>
      </c>
      <c r="G92" s="125"/>
      <c r="H92" s="125"/>
      <c r="I92" s="126"/>
      <c r="K92" s="14" t="s">
        <v>71</v>
      </c>
      <c r="L92" s="125"/>
      <c r="M92" s="125"/>
      <c r="N92" s="126"/>
    </row>
  </sheetData>
  <mergeCells count="1">
    <mergeCell ref="K1:L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tabColor theme="3"/>
  </sheetPr>
  <dimension ref="A1:S92"/>
  <sheetViews>
    <sheetView zoomScale="85" zoomScaleNormal="85" workbookViewId="0">
      <selection activeCell="A3" sqref="A3"/>
    </sheetView>
  </sheetViews>
  <sheetFormatPr baseColWidth="10" defaultColWidth="9.140625" defaultRowHeight="12.75" x14ac:dyDescent="0.2"/>
  <cols>
    <col min="1" max="1" width="26.28515625" style="24" bestFit="1" customWidth="1"/>
    <col min="2" max="2" width="12.42578125" style="24" bestFit="1" customWidth="1"/>
    <col min="3" max="3" width="13.28515625" style="24" bestFit="1" customWidth="1"/>
    <col min="4" max="4" width="9.140625" style="24"/>
    <col min="5" max="5" width="9.140625" style="2"/>
    <col min="6" max="6" width="26.28515625" style="43" bestFit="1" customWidth="1"/>
    <col min="7" max="7" width="12.42578125" style="43" bestFit="1" customWidth="1"/>
    <col min="8" max="8" width="13.140625" style="43" bestFit="1" customWidth="1"/>
    <col min="9" max="9" width="11.5703125" style="43" customWidth="1"/>
    <col min="10" max="10" width="9.140625" style="2"/>
    <col min="11" max="11" width="26.28515625" style="2" bestFit="1" customWidth="1"/>
    <col min="12" max="12" width="12.140625" style="2" bestFit="1" customWidth="1"/>
    <col min="13" max="13" width="16.42578125" style="2" customWidth="1"/>
    <col min="14" max="14" width="14.140625" style="2" customWidth="1"/>
    <col min="15" max="247" width="9.140625" style="2"/>
    <col min="248" max="248" width="22.7109375" style="2" bestFit="1" customWidth="1"/>
    <col min="249" max="249" width="12.140625" style="2" customWidth="1"/>
    <col min="250" max="250" width="16.7109375" style="2" customWidth="1"/>
    <col min="251" max="251" width="13.28515625" style="2" bestFit="1" customWidth="1"/>
    <col min="252" max="503" width="9.140625" style="2"/>
    <col min="504" max="504" width="22.7109375" style="2" bestFit="1" customWidth="1"/>
    <col min="505" max="505" width="12.140625" style="2" customWidth="1"/>
    <col min="506" max="506" width="16.7109375" style="2" customWidth="1"/>
    <col min="507" max="507" width="13.28515625" style="2" bestFit="1" customWidth="1"/>
    <col min="508" max="759" width="9.140625" style="2"/>
    <col min="760" max="760" width="22.7109375" style="2" bestFit="1" customWidth="1"/>
    <col min="761" max="761" width="12.140625" style="2" customWidth="1"/>
    <col min="762" max="762" width="16.7109375" style="2" customWidth="1"/>
    <col min="763" max="763" width="13.28515625" style="2" bestFit="1" customWidth="1"/>
    <col min="764" max="1015" width="9.140625" style="2"/>
    <col min="1016" max="1016" width="22.7109375" style="2" bestFit="1" customWidth="1"/>
    <col min="1017" max="1017" width="12.140625" style="2" customWidth="1"/>
    <col min="1018" max="1018" width="16.7109375" style="2" customWidth="1"/>
    <col min="1019" max="1019" width="13.28515625" style="2" bestFit="1" customWidth="1"/>
    <col min="1020" max="1271" width="9.140625" style="2"/>
    <col min="1272" max="1272" width="22.7109375" style="2" bestFit="1" customWidth="1"/>
    <col min="1273" max="1273" width="12.140625" style="2" customWidth="1"/>
    <col min="1274" max="1274" width="16.7109375" style="2" customWidth="1"/>
    <col min="1275" max="1275" width="13.28515625" style="2" bestFit="1" customWidth="1"/>
    <col min="1276" max="1527" width="9.140625" style="2"/>
    <col min="1528" max="1528" width="22.7109375" style="2" bestFit="1" customWidth="1"/>
    <col min="1529" max="1529" width="12.140625" style="2" customWidth="1"/>
    <col min="1530" max="1530" width="16.7109375" style="2" customWidth="1"/>
    <col min="1531" max="1531" width="13.28515625" style="2" bestFit="1" customWidth="1"/>
    <col min="1532" max="1783" width="9.140625" style="2"/>
    <col min="1784" max="1784" width="22.7109375" style="2" bestFit="1" customWidth="1"/>
    <col min="1785" max="1785" width="12.140625" style="2" customWidth="1"/>
    <col min="1786" max="1786" width="16.7109375" style="2" customWidth="1"/>
    <col min="1787" max="1787" width="13.28515625" style="2" bestFit="1" customWidth="1"/>
    <col min="1788" max="2039" width="9.140625" style="2"/>
    <col min="2040" max="2040" width="22.7109375" style="2" bestFit="1" customWidth="1"/>
    <col min="2041" max="2041" width="12.140625" style="2" customWidth="1"/>
    <col min="2042" max="2042" width="16.7109375" style="2" customWidth="1"/>
    <col min="2043" max="2043" width="13.28515625" style="2" bestFit="1" customWidth="1"/>
    <col min="2044" max="2295" width="9.140625" style="2"/>
    <col min="2296" max="2296" width="22.7109375" style="2" bestFit="1" customWidth="1"/>
    <col min="2297" max="2297" width="12.140625" style="2" customWidth="1"/>
    <col min="2298" max="2298" width="16.7109375" style="2" customWidth="1"/>
    <col min="2299" max="2299" width="13.28515625" style="2" bestFit="1" customWidth="1"/>
    <col min="2300" max="2551" width="9.140625" style="2"/>
    <col min="2552" max="2552" width="22.7109375" style="2" bestFit="1" customWidth="1"/>
    <col min="2553" max="2553" width="12.140625" style="2" customWidth="1"/>
    <col min="2554" max="2554" width="16.7109375" style="2" customWidth="1"/>
    <col min="2555" max="2555" width="13.28515625" style="2" bestFit="1" customWidth="1"/>
    <col min="2556" max="2807" width="9.140625" style="2"/>
    <col min="2808" max="2808" width="22.7109375" style="2" bestFit="1" customWidth="1"/>
    <col min="2809" max="2809" width="12.140625" style="2" customWidth="1"/>
    <col min="2810" max="2810" width="16.7109375" style="2" customWidth="1"/>
    <col min="2811" max="2811" width="13.28515625" style="2" bestFit="1" customWidth="1"/>
    <col min="2812" max="3063" width="9.140625" style="2"/>
    <col min="3064" max="3064" width="22.7109375" style="2" bestFit="1" customWidth="1"/>
    <col min="3065" max="3065" width="12.140625" style="2" customWidth="1"/>
    <col min="3066" max="3066" width="16.7109375" style="2" customWidth="1"/>
    <col min="3067" max="3067" width="13.28515625" style="2" bestFit="1" customWidth="1"/>
    <col min="3068" max="3319" width="9.140625" style="2"/>
    <col min="3320" max="3320" width="22.7109375" style="2" bestFit="1" customWidth="1"/>
    <col min="3321" max="3321" width="12.140625" style="2" customWidth="1"/>
    <col min="3322" max="3322" width="16.7109375" style="2" customWidth="1"/>
    <col min="3323" max="3323" width="13.28515625" style="2" bestFit="1" customWidth="1"/>
    <col min="3324" max="3575" width="9.140625" style="2"/>
    <col min="3576" max="3576" width="22.7109375" style="2" bestFit="1" customWidth="1"/>
    <col min="3577" max="3577" width="12.140625" style="2" customWidth="1"/>
    <col min="3578" max="3578" width="16.7109375" style="2" customWidth="1"/>
    <col min="3579" max="3579" width="13.28515625" style="2" bestFit="1" customWidth="1"/>
    <col min="3580" max="3831" width="9.140625" style="2"/>
    <col min="3832" max="3832" width="22.7109375" style="2" bestFit="1" customWidth="1"/>
    <col min="3833" max="3833" width="12.140625" style="2" customWidth="1"/>
    <col min="3834" max="3834" width="16.7109375" style="2" customWidth="1"/>
    <col min="3835" max="3835" width="13.28515625" style="2" bestFit="1" customWidth="1"/>
    <col min="3836" max="4087" width="9.140625" style="2"/>
    <col min="4088" max="4088" width="22.7109375" style="2" bestFit="1" customWidth="1"/>
    <col min="4089" max="4089" width="12.140625" style="2" customWidth="1"/>
    <col min="4090" max="4090" width="16.7109375" style="2" customWidth="1"/>
    <col min="4091" max="4091" width="13.28515625" style="2" bestFit="1" customWidth="1"/>
    <col min="4092" max="4343" width="9.140625" style="2"/>
    <col min="4344" max="4344" width="22.7109375" style="2" bestFit="1" customWidth="1"/>
    <col min="4345" max="4345" width="12.140625" style="2" customWidth="1"/>
    <col min="4346" max="4346" width="16.7109375" style="2" customWidth="1"/>
    <col min="4347" max="4347" width="13.28515625" style="2" bestFit="1" customWidth="1"/>
    <col min="4348" max="4599" width="9.140625" style="2"/>
    <col min="4600" max="4600" width="22.7109375" style="2" bestFit="1" customWidth="1"/>
    <col min="4601" max="4601" width="12.140625" style="2" customWidth="1"/>
    <col min="4602" max="4602" width="16.7109375" style="2" customWidth="1"/>
    <col min="4603" max="4603" width="13.28515625" style="2" bestFit="1" customWidth="1"/>
    <col min="4604" max="4855" width="9.140625" style="2"/>
    <col min="4856" max="4856" width="22.7109375" style="2" bestFit="1" customWidth="1"/>
    <col min="4857" max="4857" width="12.140625" style="2" customWidth="1"/>
    <col min="4858" max="4858" width="16.7109375" style="2" customWidth="1"/>
    <col min="4859" max="4859" width="13.28515625" style="2" bestFit="1" customWidth="1"/>
    <col min="4860" max="5111" width="9.140625" style="2"/>
    <col min="5112" max="5112" width="22.7109375" style="2" bestFit="1" customWidth="1"/>
    <col min="5113" max="5113" width="12.140625" style="2" customWidth="1"/>
    <col min="5114" max="5114" width="16.7109375" style="2" customWidth="1"/>
    <col min="5115" max="5115" width="13.28515625" style="2" bestFit="1" customWidth="1"/>
    <col min="5116" max="5367" width="9.140625" style="2"/>
    <col min="5368" max="5368" width="22.7109375" style="2" bestFit="1" customWidth="1"/>
    <col min="5369" max="5369" width="12.140625" style="2" customWidth="1"/>
    <col min="5370" max="5370" width="16.7109375" style="2" customWidth="1"/>
    <col min="5371" max="5371" width="13.28515625" style="2" bestFit="1" customWidth="1"/>
    <col min="5372" max="5623" width="9.140625" style="2"/>
    <col min="5624" max="5624" width="22.7109375" style="2" bestFit="1" customWidth="1"/>
    <col min="5625" max="5625" width="12.140625" style="2" customWidth="1"/>
    <col min="5626" max="5626" width="16.7109375" style="2" customWidth="1"/>
    <col min="5627" max="5627" width="13.28515625" style="2" bestFit="1" customWidth="1"/>
    <col min="5628" max="5879" width="9.140625" style="2"/>
    <col min="5880" max="5880" width="22.7109375" style="2" bestFit="1" customWidth="1"/>
    <col min="5881" max="5881" width="12.140625" style="2" customWidth="1"/>
    <col min="5882" max="5882" width="16.7109375" style="2" customWidth="1"/>
    <col min="5883" max="5883" width="13.28515625" style="2" bestFit="1" customWidth="1"/>
    <col min="5884" max="6135" width="9.140625" style="2"/>
    <col min="6136" max="6136" width="22.7109375" style="2" bestFit="1" customWidth="1"/>
    <col min="6137" max="6137" width="12.140625" style="2" customWidth="1"/>
    <col min="6138" max="6138" width="16.7109375" style="2" customWidth="1"/>
    <col min="6139" max="6139" width="13.28515625" style="2" bestFit="1" customWidth="1"/>
    <col min="6140" max="6391" width="9.140625" style="2"/>
    <col min="6392" max="6392" width="22.7109375" style="2" bestFit="1" customWidth="1"/>
    <col min="6393" max="6393" width="12.140625" style="2" customWidth="1"/>
    <col min="6394" max="6394" width="16.7109375" style="2" customWidth="1"/>
    <col min="6395" max="6395" width="13.28515625" style="2" bestFit="1" customWidth="1"/>
    <col min="6396" max="6647" width="9.140625" style="2"/>
    <col min="6648" max="6648" width="22.7109375" style="2" bestFit="1" customWidth="1"/>
    <col min="6649" max="6649" width="12.140625" style="2" customWidth="1"/>
    <col min="6650" max="6650" width="16.7109375" style="2" customWidth="1"/>
    <col min="6651" max="6651" width="13.28515625" style="2" bestFit="1" customWidth="1"/>
    <col min="6652" max="6903" width="9.140625" style="2"/>
    <col min="6904" max="6904" width="22.7109375" style="2" bestFit="1" customWidth="1"/>
    <col min="6905" max="6905" width="12.140625" style="2" customWidth="1"/>
    <col min="6906" max="6906" width="16.7109375" style="2" customWidth="1"/>
    <col min="6907" max="6907" width="13.28515625" style="2" bestFit="1" customWidth="1"/>
    <col min="6908" max="7159" width="9.140625" style="2"/>
    <col min="7160" max="7160" width="22.7109375" style="2" bestFit="1" customWidth="1"/>
    <col min="7161" max="7161" width="12.140625" style="2" customWidth="1"/>
    <col min="7162" max="7162" width="16.7109375" style="2" customWidth="1"/>
    <col min="7163" max="7163" width="13.28515625" style="2" bestFit="1" customWidth="1"/>
    <col min="7164" max="7415" width="9.140625" style="2"/>
    <col min="7416" max="7416" width="22.7109375" style="2" bestFit="1" customWidth="1"/>
    <col min="7417" max="7417" width="12.140625" style="2" customWidth="1"/>
    <col min="7418" max="7418" width="16.7109375" style="2" customWidth="1"/>
    <col min="7419" max="7419" width="13.28515625" style="2" bestFit="1" customWidth="1"/>
    <col min="7420" max="7671" width="9.140625" style="2"/>
    <col min="7672" max="7672" width="22.7109375" style="2" bestFit="1" customWidth="1"/>
    <col min="7673" max="7673" width="12.140625" style="2" customWidth="1"/>
    <col min="7674" max="7674" width="16.7109375" style="2" customWidth="1"/>
    <col min="7675" max="7675" width="13.28515625" style="2" bestFit="1" customWidth="1"/>
    <col min="7676" max="7927" width="9.140625" style="2"/>
    <col min="7928" max="7928" width="22.7109375" style="2" bestFit="1" customWidth="1"/>
    <col min="7929" max="7929" width="12.140625" style="2" customWidth="1"/>
    <col min="7930" max="7930" width="16.7109375" style="2" customWidth="1"/>
    <col min="7931" max="7931" width="13.28515625" style="2" bestFit="1" customWidth="1"/>
    <col min="7932" max="8183" width="9.140625" style="2"/>
    <col min="8184" max="8184" width="22.7109375" style="2" bestFit="1" customWidth="1"/>
    <col min="8185" max="8185" width="12.140625" style="2" customWidth="1"/>
    <col min="8186" max="8186" width="16.7109375" style="2" customWidth="1"/>
    <col min="8187" max="8187" width="13.28515625" style="2" bestFit="1" customWidth="1"/>
    <col min="8188" max="8439" width="9.140625" style="2"/>
    <col min="8440" max="8440" width="22.7109375" style="2" bestFit="1" customWidth="1"/>
    <col min="8441" max="8441" width="12.140625" style="2" customWidth="1"/>
    <col min="8442" max="8442" width="16.7109375" style="2" customWidth="1"/>
    <col min="8443" max="8443" width="13.28515625" style="2" bestFit="1" customWidth="1"/>
    <col min="8444" max="8695" width="9.140625" style="2"/>
    <col min="8696" max="8696" width="22.7109375" style="2" bestFit="1" customWidth="1"/>
    <col min="8697" max="8697" width="12.140625" style="2" customWidth="1"/>
    <col min="8698" max="8698" width="16.7109375" style="2" customWidth="1"/>
    <col min="8699" max="8699" width="13.28515625" style="2" bestFit="1" customWidth="1"/>
    <col min="8700" max="8951" width="9.140625" style="2"/>
    <col min="8952" max="8952" width="22.7109375" style="2" bestFit="1" customWidth="1"/>
    <col min="8953" max="8953" width="12.140625" style="2" customWidth="1"/>
    <col min="8954" max="8954" width="16.7109375" style="2" customWidth="1"/>
    <col min="8955" max="8955" width="13.28515625" style="2" bestFit="1" customWidth="1"/>
    <col min="8956" max="9207" width="9.140625" style="2"/>
    <col min="9208" max="9208" width="22.7109375" style="2" bestFit="1" customWidth="1"/>
    <col min="9209" max="9209" width="12.140625" style="2" customWidth="1"/>
    <col min="9210" max="9210" width="16.7109375" style="2" customWidth="1"/>
    <col min="9211" max="9211" width="13.28515625" style="2" bestFit="1" customWidth="1"/>
    <col min="9212" max="9463" width="9.140625" style="2"/>
    <col min="9464" max="9464" width="22.7109375" style="2" bestFit="1" customWidth="1"/>
    <col min="9465" max="9465" width="12.140625" style="2" customWidth="1"/>
    <col min="9466" max="9466" width="16.7109375" style="2" customWidth="1"/>
    <col min="9467" max="9467" width="13.28515625" style="2" bestFit="1" customWidth="1"/>
    <col min="9468" max="9719" width="9.140625" style="2"/>
    <col min="9720" max="9720" width="22.7109375" style="2" bestFit="1" customWidth="1"/>
    <col min="9721" max="9721" width="12.140625" style="2" customWidth="1"/>
    <col min="9722" max="9722" width="16.7109375" style="2" customWidth="1"/>
    <col min="9723" max="9723" width="13.28515625" style="2" bestFit="1" customWidth="1"/>
    <col min="9724" max="9975" width="9.140625" style="2"/>
    <col min="9976" max="9976" width="22.7109375" style="2" bestFit="1" customWidth="1"/>
    <col min="9977" max="9977" width="12.140625" style="2" customWidth="1"/>
    <col min="9978" max="9978" width="16.7109375" style="2" customWidth="1"/>
    <col min="9979" max="9979" width="13.28515625" style="2" bestFit="1" customWidth="1"/>
    <col min="9980" max="10231" width="9.140625" style="2"/>
    <col min="10232" max="10232" width="22.7109375" style="2" bestFit="1" customWidth="1"/>
    <col min="10233" max="10233" width="12.140625" style="2" customWidth="1"/>
    <col min="10234" max="10234" width="16.7109375" style="2" customWidth="1"/>
    <col min="10235" max="10235" width="13.28515625" style="2" bestFit="1" customWidth="1"/>
    <col min="10236" max="10487" width="9.140625" style="2"/>
    <col min="10488" max="10488" width="22.7109375" style="2" bestFit="1" customWidth="1"/>
    <col min="10489" max="10489" width="12.140625" style="2" customWidth="1"/>
    <col min="10490" max="10490" width="16.7109375" style="2" customWidth="1"/>
    <col min="10491" max="10491" width="13.28515625" style="2" bestFit="1" customWidth="1"/>
    <col min="10492" max="10743" width="9.140625" style="2"/>
    <col min="10744" max="10744" width="22.7109375" style="2" bestFit="1" customWidth="1"/>
    <col min="10745" max="10745" width="12.140625" style="2" customWidth="1"/>
    <col min="10746" max="10746" width="16.7109375" style="2" customWidth="1"/>
    <col min="10747" max="10747" width="13.28515625" style="2" bestFit="1" customWidth="1"/>
    <col min="10748" max="10999" width="9.140625" style="2"/>
    <col min="11000" max="11000" width="22.7109375" style="2" bestFit="1" customWidth="1"/>
    <col min="11001" max="11001" width="12.140625" style="2" customWidth="1"/>
    <col min="11002" max="11002" width="16.7109375" style="2" customWidth="1"/>
    <col min="11003" max="11003" width="13.28515625" style="2" bestFit="1" customWidth="1"/>
    <col min="11004" max="11255" width="9.140625" style="2"/>
    <col min="11256" max="11256" width="22.7109375" style="2" bestFit="1" customWidth="1"/>
    <col min="11257" max="11257" width="12.140625" style="2" customWidth="1"/>
    <col min="11258" max="11258" width="16.7109375" style="2" customWidth="1"/>
    <col min="11259" max="11259" width="13.28515625" style="2" bestFit="1" customWidth="1"/>
    <col min="11260" max="11511" width="9.140625" style="2"/>
    <col min="11512" max="11512" width="22.7109375" style="2" bestFit="1" customWidth="1"/>
    <col min="11513" max="11513" width="12.140625" style="2" customWidth="1"/>
    <col min="11514" max="11514" width="16.7109375" style="2" customWidth="1"/>
    <col min="11515" max="11515" width="13.28515625" style="2" bestFit="1" customWidth="1"/>
    <col min="11516" max="11767" width="9.140625" style="2"/>
    <col min="11768" max="11768" width="22.7109375" style="2" bestFit="1" customWidth="1"/>
    <col min="11769" max="11769" width="12.140625" style="2" customWidth="1"/>
    <col min="11770" max="11770" width="16.7109375" style="2" customWidth="1"/>
    <col min="11771" max="11771" width="13.28515625" style="2" bestFit="1" customWidth="1"/>
    <col min="11772" max="12023" width="9.140625" style="2"/>
    <col min="12024" max="12024" width="22.7109375" style="2" bestFit="1" customWidth="1"/>
    <col min="12025" max="12025" width="12.140625" style="2" customWidth="1"/>
    <col min="12026" max="12026" width="16.7109375" style="2" customWidth="1"/>
    <col min="12027" max="12027" width="13.28515625" style="2" bestFit="1" customWidth="1"/>
    <col min="12028" max="12279" width="9.140625" style="2"/>
    <col min="12280" max="12280" width="22.7109375" style="2" bestFit="1" customWidth="1"/>
    <col min="12281" max="12281" width="12.140625" style="2" customWidth="1"/>
    <col min="12282" max="12282" width="16.7109375" style="2" customWidth="1"/>
    <col min="12283" max="12283" width="13.28515625" style="2" bestFit="1" customWidth="1"/>
    <col min="12284" max="12535" width="9.140625" style="2"/>
    <col min="12536" max="12536" width="22.7109375" style="2" bestFit="1" customWidth="1"/>
    <col min="12537" max="12537" width="12.140625" style="2" customWidth="1"/>
    <col min="12538" max="12538" width="16.7109375" style="2" customWidth="1"/>
    <col min="12539" max="12539" width="13.28515625" style="2" bestFit="1" customWidth="1"/>
    <col min="12540" max="12791" width="9.140625" style="2"/>
    <col min="12792" max="12792" width="22.7109375" style="2" bestFit="1" customWidth="1"/>
    <col min="12793" max="12793" width="12.140625" style="2" customWidth="1"/>
    <col min="12794" max="12794" width="16.7109375" style="2" customWidth="1"/>
    <col min="12795" max="12795" width="13.28515625" style="2" bestFit="1" customWidth="1"/>
    <col min="12796" max="13047" width="9.140625" style="2"/>
    <col min="13048" max="13048" width="22.7109375" style="2" bestFit="1" customWidth="1"/>
    <col min="13049" max="13049" width="12.140625" style="2" customWidth="1"/>
    <col min="13050" max="13050" width="16.7109375" style="2" customWidth="1"/>
    <col min="13051" max="13051" width="13.28515625" style="2" bestFit="1" customWidth="1"/>
    <col min="13052" max="13303" width="9.140625" style="2"/>
    <col min="13304" max="13304" width="22.7109375" style="2" bestFit="1" customWidth="1"/>
    <col min="13305" max="13305" width="12.140625" style="2" customWidth="1"/>
    <col min="13306" max="13306" width="16.7109375" style="2" customWidth="1"/>
    <col min="13307" max="13307" width="13.28515625" style="2" bestFit="1" customWidth="1"/>
    <col min="13308" max="13559" width="9.140625" style="2"/>
    <col min="13560" max="13560" width="22.7109375" style="2" bestFit="1" customWidth="1"/>
    <col min="13561" max="13561" width="12.140625" style="2" customWidth="1"/>
    <col min="13562" max="13562" width="16.7109375" style="2" customWidth="1"/>
    <col min="13563" max="13563" width="13.28515625" style="2" bestFit="1" customWidth="1"/>
    <col min="13564" max="13815" width="9.140625" style="2"/>
    <col min="13816" max="13816" width="22.7109375" style="2" bestFit="1" customWidth="1"/>
    <col min="13817" max="13817" width="12.140625" style="2" customWidth="1"/>
    <col min="13818" max="13818" width="16.7109375" style="2" customWidth="1"/>
    <col min="13819" max="13819" width="13.28515625" style="2" bestFit="1" customWidth="1"/>
    <col min="13820" max="14071" width="9.140625" style="2"/>
    <col min="14072" max="14072" width="22.7109375" style="2" bestFit="1" customWidth="1"/>
    <col min="14073" max="14073" width="12.140625" style="2" customWidth="1"/>
    <col min="14074" max="14074" width="16.7109375" style="2" customWidth="1"/>
    <col min="14075" max="14075" width="13.28515625" style="2" bestFit="1" customWidth="1"/>
    <col min="14076" max="14327" width="9.140625" style="2"/>
    <col min="14328" max="14328" width="22.7109375" style="2" bestFit="1" customWidth="1"/>
    <col min="14329" max="14329" width="12.140625" style="2" customWidth="1"/>
    <col min="14330" max="14330" width="16.7109375" style="2" customWidth="1"/>
    <col min="14331" max="14331" width="13.28515625" style="2" bestFit="1" customWidth="1"/>
    <col min="14332" max="14583" width="9.140625" style="2"/>
    <col min="14584" max="14584" width="22.7109375" style="2" bestFit="1" customWidth="1"/>
    <col min="14585" max="14585" width="12.140625" style="2" customWidth="1"/>
    <col min="14586" max="14586" width="16.7109375" style="2" customWidth="1"/>
    <col min="14587" max="14587" width="13.28515625" style="2" bestFit="1" customWidth="1"/>
    <col min="14588" max="14839" width="9.140625" style="2"/>
    <col min="14840" max="14840" width="22.7109375" style="2" bestFit="1" customWidth="1"/>
    <col min="14841" max="14841" width="12.140625" style="2" customWidth="1"/>
    <col min="14842" max="14842" width="16.7109375" style="2" customWidth="1"/>
    <col min="14843" max="14843" width="13.28515625" style="2" bestFit="1" customWidth="1"/>
    <col min="14844" max="15095" width="9.140625" style="2"/>
    <col min="15096" max="15096" width="22.7109375" style="2" bestFit="1" customWidth="1"/>
    <col min="15097" max="15097" width="12.140625" style="2" customWidth="1"/>
    <col min="15098" max="15098" width="16.7109375" style="2" customWidth="1"/>
    <col min="15099" max="15099" width="13.28515625" style="2" bestFit="1" customWidth="1"/>
    <col min="15100" max="15351" width="9.140625" style="2"/>
    <col min="15352" max="15352" width="22.7109375" style="2" bestFit="1" customWidth="1"/>
    <col min="15353" max="15353" width="12.140625" style="2" customWidth="1"/>
    <col min="15354" max="15354" width="16.7109375" style="2" customWidth="1"/>
    <col min="15355" max="15355" width="13.28515625" style="2" bestFit="1" customWidth="1"/>
    <col min="15356" max="15607" width="9.140625" style="2"/>
    <col min="15608" max="15608" width="22.7109375" style="2" bestFit="1" customWidth="1"/>
    <col min="15609" max="15609" width="12.140625" style="2" customWidth="1"/>
    <col min="15610" max="15610" width="16.7109375" style="2" customWidth="1"/>
    <col min="15611" max="15611" width="13.28515625" style="2" bestFit="1" customWidth="1"/>
    <col min="15612" max="15863" width="9.140625" style="2"/>
    <col min="15864" max="15864" width="22.7109375" style="2" bestFit="1" customWidth="1"/>
    <col min="15865" max="15865" width="12.140625" style="2" customWidth="1"/>
    <col min="15866" max="15866" width="16.7109375" style="2" customWidth="1"/>
    <col min="15867" max="15867" width="13.28515625" style="2" bestFit="1" customWidth="1"/>
    <col min="15868" max="16119" width="9.140625" style="2"/>
    <col min="16120" max="16120" width="22.7109375" style="2" bestFit="1" customWidth="1"/>
    <col min="16121" max="16121" width="12.140625" style="2" customWidth="1"/>
    <col min="16122" max="16122" width="16.7109375" style="2" customWidth="1"/>
    <col min="16123" max="16123" width="13.28515625" style="2" bestFit="1" customWidth="1"/>
    <col min="16124" max="16384" width="9.140625" style="2"/>
  </cols>
  <sheetData>
    <row r="1" spans="1:19" x14ac:dyDescent="0.2">
      <c r="A1" s="22" t="s">
        <v>73</v>
      </c>
      <c r="B1" s="23" t="s">
        <v>75</v>
      </c>
      <c r="C1" s="25"/>
      <c r="D1" s="25"/>
      <c r="F1" s="41" t="s">
        <v>73</v>
      </c>
      <c r="G1" s="42" t="s">
        <v>75</v>
      </c>
      <c r="K1" s="169" t="s">
        <v>76</v>
      </c>
      <c r="L1" s="169"/>
      <c r="M1" s="44" t="s">
        <v>74</v>
      </c>
      <c r="N1" s="1"/>
    </row>
    <row r="2" spans="1:19" x14ac:dyDescent="0.2">
      <c r="A2" s="25" t="s">
        <v>82</v>
      </c>
      <c r="B2" s="26">
        <f>'Abril 2021'!B2</f>
        <v>2021</v>
      </c>
      <c r="C2" s="25"/>
      <c r="D2" s="25"/>
      <c r="F2" s="44" t="str">
        <f>A2</f>
        <v>MES: MAYO</v>
      </c>
      <c r="G2" s="45">
        <f>'Abril 2021'!G2</f>
        <v>2020</v>
      </c>
      <c r="K2" s="1" t="str">
        <f>A2</f>
        <v>MES: MAYO</v>
      </c>
      <c r="L2" s="3"/>
      <c r="M2" s="1" t="str">
        <f>'Abril 2021'!M2</f>
        <v>2021/2020</v>
      </c>
      <c r="N2" s="1"/>
    </row>
    <row r="3" spans="1:19" ht="15.75" thickBot="1" x14ac:dyDescent="0.35">
      <c r="A3" s="81"/>
      <c r="K3" s="17"/>
    </row>
    <row r="4" spans="1:19" ht="13.5" thickBot="1" x14ac:dyDescent="0.25">
      <c r="A4" s="27"/>
      <c r="B4" s="95" t="s">
        <v>72</v>
      </c>
      <c r="C4" s="82" t="s">
        <v>0</v>
      </c>
      <c r="D4" s="83" t="s">
        <v>3</v>
      </c>
      <c r="F4" s="46"/>
      <c r="G4" s="96" t="s">
        <v>72</v>
      </c>
      <c r="H4" s="47" t="s">
        <v>0</v>
      </c>
      <c r="I4" s="48" t="s">
        <v>3</v>
      </c>
      <c r="K4" s="4"/>
      <c r="L4" s="97" t="s">
        <v>2</v>
      </c>
      <c r="M4" s="18" t="s">
        <v>0</v>
      </c>
      <c r="N4" s="19" t="s">
        <v>3</v>
      </c>
    </row>
    <row r="5" spans="1:19" ht="13.5" thickBot="1" x14ac:dyDescent="0.25">
      <c r="A5" s="27"/>
      <c r="B5" s="27"/>
      <c r="C5" s="28"/>
      <c r="D5" s="27"/>
      <c r="F5" s="46"/>
      <c r="G5" s="46"/>
      <c r="H5" s="49"/>
      <c r="I5" s="46"/>
      <c r="K5" s="4"/>
      <c r="L5" s="5"/>
      <c r="M5" s="5"/>
      <c r="N5" s="4"/>
    </row>
    <row r="6" spans="1:19" ht="13.5" thickBot="1" x14ac:dyDescent="0.25">
      <c r="A6" s="84" t="s">
        <v>1</v>
      </c>
      <c r="B6" s="85">
        <v>332821</v>
      </c>
      <c r="C6" s="85">
        <v>325333381.37395793</v>
      </c>
      <c r="D6" s="85">
        <v>226405</v>
      </c>
      <c r="E6" s="20"/>
      <c r="F6" s="50" t="s">
        <v>1</v>
      </c>
      <c r="G6" s="51">
        <v>217146</v>
      </c>
      <c r="H6" s="51">
        <v>232259383.88416532</v>
      </c>
      <c r="I6" s="51">
        <v>137915</v>
      </c>
      <c r="K6" s="98" t="s">
        <v>1</v>
      </c>
      <c r="L6" s="99">
        <v>0.53270610556952458</v>
      </c>
      <c r="M6" s="99">
        <v>0.40073299056115386</v>
      </c>
      <c r="N6" s="99">
        <v>0.64162708914911359</v>
      </c>
      <c r="P6" s="6"/>
      <c r="Q6" s="6"/>
      <c r="R6" s="6"/>
      <c r="S6" s="6"/>
    </row>
    <row r="7" spans="1:19" ht="12" customHeight="1" thickBot="1" x14ac:dyDescent="0.25">
      <c r="B7" s="111"/>
      <c r="C7" s="111"/>
      <c r="D7" s="111"/>
      <c r="E7" s="20"/>
      <c r="F7" s="52"/>
      <c r="G7" s="121"/>
      <c r="H7" s="121"/>
      <c r="I7" s="121"/>
      <c r="L7" s="100"/>
      <c r="M7" s="100"/>
      <c r="N7" s="100"/>
    </row>
    <row r="8" spans="1:19" ht="13.5" thickBot="1" x14ac:dyDescent="0.25">
      <c r="A8" s="86" t="s">
        <v>4</v>
      </c>
      <c r="B8" s="87">
        <v>36264</v>
      </c>
      <c r="C8" s="87">
        <v>31011501.879943334</v>
      </c>
      <c r="D8" s="87">
        <v>24972</v>
      </c>
      <c r="E8" s="20"/>
      <c r="F8" s="54" t="s">
        <v>4</v>
      </c>
      <c r="G8" s="51">
        <v>23837</v>
      </c>
      <c r="H8" s="51">
        <v>20836428.889519677</v>
      </c>
      <c r="I8" s="55">
        <v>15987</v>
      </c>
      <c r="K8" s="101" t="s">
        <v>4</v>
      </c>
      <c r="L8" s="99">
        <v>0.52133238243067503</v>
      </c>
      <c r="M8" s="99">
        <v>0.4883309440583421</v>
      </c>
      <c r="N8" s="99">
        <v>0.56201914055169833</v>
      </c>
      <c r="P8" s="6"/>
      <c r="Q8" s="6"/>
      <c r="R8" s="6"/>
      <c r="S8" s="6"/>
    </row>
    <row r="9" spans="1:19" ht="13.5" thickBot="1" x14ac:dyDescent="0.25">
      <c r="A9" s="29" t="s">
        <v>5</v>
      </c>
      <c r="B9" s="30">
        <v>2560</v>
      </c>
      <c r="C9" s="30">
        <v>2183856.0606727349</v>
      </c>
      <c r="D9" s="31">
        <v>1119</v>
      </c>
      <c r="E9" s="21"/>
      <c r="F9" s="56" t="s">
        <v>5</v>
      </c>
      <c r="G9" s="57">
        <v>1894</v>
      </c>
      <c r="H9" s="57">
        <v>1703921.4172923511</v>
      </c>
      <c r="I9" s="58">
        <v>881</v>
      </c>
      <c r="K9" s="7" t="s">
        <v>5</v>
      </c>
      <c r="L9" s="102">
        <v>0.35163674762407604</v>
      </c>
      <c r="M9" s="102">
        <v>0.2816647754466477</v>
      </c>
      <c r="N9" s="102">
        <v>0.27014755959137338</v>
      </c>
    </row>
    <row r="10" spans="1:19" ht="13.5" thickBot="1" x14ac:dyDescent="0.25">
      <c r="A10" s="32" t="s">
        <v>6</v>
      </c>
      <c r="B10" s="30">
        <v>7949</v>
      </c>
      <c r="C10" s="30">
        <v>4796760.945393919</v>
      </c>
      <c r="D10" s="31">
        <v>6750</v>
      </c>
      <c r="E10" s="20"/>
      <c r="F10" s="59" t="s">
        <v>6</v>
      </c>
      <c r="G10" s="79">
        <v>5647</v>
      </c>
      <c r="H10" s="79">
        <v>3568040.2791722887</v>
      </c>
      <c r="I10" s="80">
        <v>4713</v>
      </c>
      <c r="K10" s="8" t="s">
        <v>6</v>
      </c>
      <c r="L10" s="113">
        <v>0.40765007968833</v>
      </c>
      <c r="M10" s="113">
        <v>0.34436849645281131</v>
      </c>
      <c r="N10" s="115">
        <v>0.43220878421387643</v>
      </c>
    </row>
    <row r="11" spans="1:19" ht="13.5" thickBot="1" x14ac:dyDescent="0.25">
      <c r="A11" s="32" t="s">
        <v>7</v>
      </c>
      <c r="B11" s="30">
        <v>1982</v>
      </c>
      <c r="C11" s="30">
        <v>1815733.4401819799</v>
      </c>
      <c r="D11" s="31">
        <v>1357</v>
      </c>
      <c r="E11" s="20"/>
      <c r="F11" s="59" t="s">
        <v>7</v>
      </c>
      <c r="G11" s="79">
        <v>1192</v>
      </c>
      <c r="H11" s="79">
        <v>1300899.3130537923</v>
      </c>
      <c r="I11" s="80">
        <v>778</v>
      </c>
      <c r="K11" s="8" t="s">
        <v>7</v>
      </c>
      <c r="L11" s="113">
        <v>0.66275167785234901</v>
      </c>
      <c r="M11" s="113">
        <v>0.39575247827569515</v>
      </c>
      <c r="N11" s="115">
        <v>0.74421593830334198</v>
      </c>
    </row>
    <row r="12" spans="1:19" ht="13.5" thickBot="1" x14ac:dyDescent="0.25">
      <c r="A12" s="32" t="s">
        <v>8</v>
      </c>
      <c r="B12" s="30">
        <v>2124</v>
      </c>
      <c r="C12" s="30">
        <v>1717908.105960276</v>
      </c>
      <c r="D12" s="31">
        <v>1501</v>
      </c>
      <c r="E12" s="20"/>
      <c r="F12" s="59" t="s">
        <v>8</v>
      </c>
      <c r="G12" s="79">
        <v>1535</v>
      </c>
      <c r="H12" s="79">
        <v>1310593.4990971186</v>
      </c>
      <c r="I12" s="80">
        <v>1088</v>
      </c>
      <c r="K12" s="8" t="s">
        <v>8</v>
      </c>
      <c r="L12" s="113">
        <v>0.38371335504885984</v>
      </c>
      <c r="M12" s="113">
        <v>0.31078637818954591</v>
      </c>
      <c r="N12" s="115">
        <v>0.37959558823529416</v>
      </c>
    </row>
    <row r="13" spans="1:19" ht="13.5" thickBot="1" x14ac:dyDescent="0.25">
      <c r="A13" s="32" t="s">
        <v>9</v>
      </c>
      <c r="B13" s="30">
        <v>2952</v>
      </c>
      <c r="C13" s="30">
        <v>2195682.7716008681</v>
      </c>
      <c r="D13" s="31">
        <v>2117</v>
      </c>
      <c r="E13" s="20"/>
      <c r="F13" s="59" t="s">
        <v>9</v>
      </c>
      <c r="G13" s="79">
        <v>3011</v>
      </c>
      <c r="H13" s="79">
        <v>1820420.1666186319</v>
      </c>
      <c r="I13" s="80">
        <v>2044</v>
      </c>
      <c r="K13" s="8" t="s">
        <v>9</v>
      </c>
      <c r="L13" s="113">
        <v>-1.9594818997010988E-2</v>
      </c>
      <c r="M13" s="113">
        <v>0.20614065470350917</v>
      </c>
      <c r="N13" s="115">
        <v>3.5714285714285809E-2</v>
      </c>
    </row>
    <row r="14" spans="1:19" ht="13.5" thickBot="1" x14ac:dyDescent="0.25">
      <c r="A14" s="32" t="s">
        <v>10</v>
      </c>
      <c r="B14" s="30">
        <v>1321</v>
      </c>
      <c r="C14" s="30">
        <v>1482454.7665708591</v>
      </c>
      <c r="D14" s="31">
        <v>776</v>
      </c>
      <c r="E14" s="20"/>
      <c r="F14" s="59" t="s">
        <v>10</v>
      </c>
      <c r="G14" s="79">
        <v>819</v>
      </c>
      <c r="H14" s="79">
        <v>971219.72108847694</v>
      </c>
      <c r="I14" s="80">
        <v>518</v>
      </c>
      <c r="K14" s="8" t="s">
        <v>10</v>
      </c>
      <c r="L14" s="113">
        <v>0.61294261294261299</v>
      </c>
      <c r="M14" s="113">
        <v>0.52638453933928031</v>
      </c>
      <c r="N14" s="115">
        <v>0.49806949806949796</v>
      </c>
    </row>
    <row r="15" spans="1:19" ht="13.5" thickBot="1" x14ac:dyDescent="0.25">
      <c r="A15" s="32" t="s">
        <v>11</v>
      </c>
      <c r="B15" s="30">
        <v>5299</v>
      </c>
      <c r="C15" s="30">
        <v>3441030.7592113251</v>
      </c>
      <c r="D15" s="31">
        <v>4274</v>
      </c>
      <c r="E15" s="20"/>
      <c r="F15" s="59" t="s">
        <v>11</v>
      </c>
      <c r="G15" s="79">
        <v>2827</v>
      </c>
      <c r="H15" s="79">
        <v>2131229.2470515706</v>
      </c>
      <c r="I15" s="80">
        <v>1963</v>
      </c>
      <c r="K15" s="8" t="s">
        <v>11</v>
      </c>
      <c r="L15" s="113">
        <v>0.87442518570923244</v>
      </c>
      <c r="M15" s="113">
        <v>0.61457560887538842</v>
      </c>
      <c r="N15" s="115">
        <v>1.1772796739684157</v>
      </c>
    </row>
    <row r="16" spans="1:19" ht="13.5" thickBot="1" x14ac:dyDescent="0.25">
      <c r="A16" s="33" t="s">
        <v>12</v>
      </c>
      <c r="B16" s="34">
        <v>12077</v>
      </c>
      <c r="C16" s="34">
        <v>13378075.030351372</v>
      </c>
      <c r="D16" s="35">
        <v>7078</v>
      </c>
      <c r="E16" s="20"/>
      <c r="F16" s="60" t="s">
        <v>12</v>
      </c>
      <c r="G16" s="109">
        <v>6912</v>
      </c>
      <c r="H16" s="109">
        <v>8030105.2461454449</v>
      </c>
      <c r="I16" s="110">
        <v>4002</v>
      </c>
      <c r="K16" s="9" t="s">
        <v>12</v>
      </c>
      <c r="L16" s="116">
        <v>0.74725115740740744</v>
      </c>
      <c r="M16" s="116">
        <v>0.66598999891975552</v>
      </c>
      <c r="N16" s="117">
        <v>0.76861569215392311</v>
      </c>
    </row>
    <row r="17" spans="1:19" ht="13.5" thickBot="1" x14ac:dyDescent="0.25">
      <c r="B17" s="36"/>
      <c r="C17" s="36"/>
      <c r="D17" s="36"/>
      <c r="E17" s="20"/>
      <c r="F17" s="63"/>
      <c r="G17" s="64"/>
      <c r="H17" s="64"/>
      <c r="I17" s="64"/>
      <c r="L17" s="106"/>
      <c r="M17" s="106"/>
      <c r="N17" s="106"/>
    </row>
    <row r="18" spans="1:19" ht="13.5" thickBot="1" x14ac:dyDescent="0.25">
      <c r="A18" s="88" t="s">
        <v>13</v>
      </c>
      <c r="B18" s="89">
        <v>16537</v>
      </c>
      <c r="C18" s="89">
        <v>15922153.749923322</v>
      </c>
      <c r="D18" s="89">
        <v>12334</v>
      </c>
      <c r="E18" s="20"/>
      <c r="F18" s="65" t="s">
        <v>13</v>
      </c>
      <c r="G18" s="66">
        <v>8609</v>
      </c>
      <c r="H18" s="66">
        <v>8928307.1842192262</v>
      </c>
      <c r="I18" s="67">
        <v>5961</v>
      </c>
      <c r="K18" s="107" t="s">
        <v>13</v>
      </c>
      <c r="L18" s="108">
        <v>0.92089673597398081</v>
      </c>
      <c r="M18" s="108">
        <v>0.78333399841637541</v>
      </c>
      <c r="N18" s="120">
        <v>1.0691159201476261</v>
      </c>
    </row>
    <row r="19" spans="1:19" ht="13.5" thickBot="1" x14ac:dyDescent="0.25">
      <c r="A19" s="38" t="s">
        <v>14</v>
      </c>
      <c r="B19" s="30">
        <v>917</v>
      </c>
      <c r="C19" s="30">
        <v>1673002.1140075882</v>
      </c>
      <c r="D19" s="31">
        <v>591</v>
      </c>
      <c r="E19" s="20"/>
      <c r="F19" s="68" t="s">
        <v>14</v>
      </c>
      <c r="G19" s="112">
        <v>922</v>
      </c>
      <c r="H19" s="112">
        <v>1449935.5748613453</v>
      </c>
      <c r="I19" s="152">
        <v>582</v>
      </c>
      <c r="K19" s="10" t="s">
        <v>14</v>
      </c>
      <c r="L19" s="113">
        <v>-5.4229934924078238E-3</v>
      </c>
      <c r="M19" s="113">
        <v>0.15384582805865321</v>
      </c>
      <c r="N19" s="115">
        <v>1.5463917525773141E-2</v>
      </c>
    </row>
    <row r="20" spans="1:19" ht="13.5" thickBot="1" x14ac:dyDescent="0.25">
      <c r="A20" s="39" t="s">
        <v>15</v>
      </c>
      <c r="B20" s="30">
        <v>1174</v>
      </c>
      <c r="C20" s="30">
        <v>871067.37486150383</v>
      </c>
      <c r="D20" s="31">
        <v>978</v>
      </c>
      <c r="E20" s="20"/>
      <c r="F20" s="68" t="s">
        <v>15</v>
      </c>
      <c r="G20" s="112">
        <v>310</v>
      </c>
      <c r="H20" s="112">
        <v>361522.79615062254</v>
      </c>
      <c r="I20" s="152">
        <v>234</v>
      </c>
      <c r="K20" s="11" t="s">
        <v>15</v>
      </c>
      <c r="L20" s="113">
        <v>2.7870967741935484</v>
      </c>
      <c r="M20" s="113">
        <v>1.4094396927008384</v>
      </c>
      <c r="N20" s="115">
        <v>3.1794871794871797</v>
      </c>
    </row>
    <row r="21" spans="1:19" ht="13.5" thickBot="1" x14ac:dyDescent="0.25">
      <c r="A21" s="40" t="s">
        <v>16</v>
      </c>
      <c r="B21" s="34">
        <v>14446</v>
      </c>
      <c r="C21" s="34">
        <v>13378084.261054231</v>
      </c>
      <c r="D21" s="35">
        <v>10765</v>
      </c>
      <c r="E21" s="20"/>
      <c r="F21" s="69" t="s">
        <v>16</v>
      </c>
      <c r="G21" s="155">
        <v>7377</v>
      </c>
      <c r="H21" s="155">
        <v>7116848.8132072594</v>
      </c>
      <c r="I21" s="156">
        <v>5145</v>
      </c>
      <c r="K21" s="12" t="s">
        <v>16</v>
      </c>
      <c r="L21" s="118">
        <v>0.95824861054629262</v>
      </c>
      <c r="M21" s="118">
        <v>0.87977637465440273</v>
      </c>
      <c r="N21" s="119">
        <v>1.0923226433430515</v>
      </c>
    </row>
    <row r="22" spans="1:19" ht="13.5" thickBot="1" x14ac:dyDescent="0.25">
      <c r="B22" s="37"/>
      <c r="C22" s="37"/>
      <c r="D22" s="37"/>
      <c r="E22" s="20"/>
      <c r="F22" s="63"/>
      <c r="G22" s="70"/>
      <c r="H22" s="70"/>
      <c r="I22" s="70"/>
      <c r="L22" s="100"/>
      <c r="M22" s="100"/>
      <c r="N22" s="100"/>
    </row>
    <row r="23" spans="1:19" ht="13.5" thickBot="1" x14ac:dyDescent="0.25">
      <c r="A23" s="90" t="s">
        <v>17</v>
      </c>
      <c r="B23" s="85">
        <v>4459</v>
      </c>
      <c r="C23" s="85">
        <v>6134971.6969463797</v>
      </c>
      <c r="D23" s="85">
        <v>2625</v>
      </c>
      <c r="E23" s="20"/>
      <c r="F23" s="54" t="s">
        <v>17</v>
      </c>
      <c r="G23" s="51">
        <v>2783</v>
      </c>
      <c r="H23" s="51">
        <v>3471330.6247648681</v>
      </c>
      <c r="I23" s="55">
        <v>1450</v>
      </c>
      <c r="K23" s="101" t="s">
        <v>17</v>
      </c>
      <c r="L23" s="99">
        <v>0.60222781171397766</v>
      </c>
      <c r="M23" s="99">
        <v>0.76732566272391134</v>
      </c>
      <c r="N23" s="99">
        <v>0.81034482758620685</v>
      </c>
      <c r="P23" s="6"/>
      <c r="Q23" s="6"/>
      <c r="R23" s="6"/>
      <c r="S23" s="6"/>
    </row>
    <row r="24" spans="1:19" ht="13.5" thickBot="1" x14ac:dyDescent="0.25">
      <c r="A24" s="91" t="s">
        <v>18</v>
      </c>
      <c r="B24" s="34">
        <v>4459</v>
      </c>
      <c r="C24" s="34">
        <v>6134971.6969463797</v>
      </c>
      <c r="D24" s="35">
        <v>2625</v>
      </c>
      <c r="E24" s="20"/>
      <c r="F24" s="71" t="s">
        <v>18</v>
      </c>
      <c r="G24" s="61">
        <v>2783</v>
      </c>
      <c r="H24" s="61">
        <v>3471330.6247648681</v>
      </c>
      <c r="I24" s="62">
        <v>1450</v>
      </c>
      <c r="K24" s="13" t="s">
        <v>18</v>
      </c>
      <c r="L24" s="104">
        <v>0.60222781171397766</v>
      </c>
      <c r="M24" s="104">
        <v>0.76732566272391134</v>
      </c>
      <c r="N24" s="105">
        <v>0.81034482758620685</v>
      </c>
    </row>
    <row r="25" spans="1:19" ht="13.5" thickBot="1" x14ac:dyDescent="0.25">
      <c r="B25" s="37"/>
      <c r="C25" s="37"/>
      <c r="D25" s="37"/>
      <c r="E25" s="20"/>
      <c r="F25" s="63"/>
      <c r="G25" s="70"/>
      <c r="H25" s="70"/>
      <c r="I25" s="70"/>
      <c r="L25" s="100"/>
      <c r="M25" s="100"/>
      <c r="N25" s="100"/>
    </row>
    <row r="26" spans="1:19" ht="13.5" thickBot="1" x14ac:dyDescent="0.25">
      <c r="A26" s="84" t="s">
        <v>19</v>
      </c>
      <c r="B26" s="85">
        <v>1171</v>
      </c>
      <c r="C26" s="85">
        <v>840012.40681573853</v>
      </c>
      <c r="D26" s="85">
        <v>848</v>
      </c>
      <c r="E26" s="20"/>
      <c r="F26" s="50" t="s">
        <v>19</v>
      </c>
      <c r="G26" s="51">
        <v>771</v>
      </c>
      <c r="H26" s="51">
        <v>398941.08503885329</v>
      </c>
      <c r="I26" s="55">
        <v>593</v>
      </c>
      <c r="K26" s="98" t="s">
        <v>19</v>
      </c>
      <c r="L26" s="99">
        <v>0.51880674448767827</v>
      </c>
      <c r="M26" s="99">
        <v>1.1056051590523168</v>
      </c>
      <c r="N26" s="99">
        <v>0.4300168634064081</v>
      </c>
      <c r="P26" s="6"/>
      <c r="Q26" s="6"/>
      <c r="R26" s="6"/>
      <c r="S26" s="6"/>
    </row>
    <row r="27" spans="1:19" ht="13.5" thickBot="1" x14ac:dyDescent="0.25">
      <c r="A27" s="92" t="s">
        <v>20</v>
      </c>
      <c r="B27" s="34">
        <v>1171</v>
      </c>
      <c r="C27" s="34">
        <v>840012.40681573853</v>
      </c>
      <c r="D27" s="35">
        <v>848</v>
      </c>
      <c r="E27" s="20"/>
      <c r="F27" s="72" t="s">
        <v>20</v>
      </c>
      <c r="G27" s="61">
        <v>771</v>
      </c>
      <c r="H27" s="61">
        <v>398941.08503885329</v>
      </c>
      <c r="I27" s="62">
        <v>593</v>
      </c>
      <c r="K27" s="14" t="s">
        <v>20</v>
      </c>
      <c r="L27" s="104">
        <v>0.51880674448767827</v>
      </c>
      <c r="M27" s="104">
        <v>1.1056051590523168</v>
      </c>
      <c r="N27" s="105">
        <v>0.4300168634064081</v>
      </c>
    </row>
    <row r="28" spans="1:19" ht="13.5" thickBot="1" x14ac:dyDescent="0.25">
      <c r="B28" s="111"/>
      <c r="C28" s="111"/>
      <c r="D28" s="111"/>
      <c r="E28" s="20"/>
      <c r="F28" s="63"/>
      <c r="G28" s="122"/>
      <c r="H28" s="122"/>
      <c r="I28" s="122"/>
      <c r="L28" s="100"/>
      <c r="M28" s="100"/>
      <c r="N28" s="100"/>
    </row>
    <row r="29" spans="1:19" ht="13.5" thickBot="1" x14ac:dyDescent="0.25">
      <c r="A29" s="84" t="s">
        <v>21</v>
      </c>
      <c r="B29" s="85">
        <v>5644</v>
      </c>
      <c r="C29" s="85">
        <v>3352381.670508909</v>
      </c>
      <c r="D29" s="85">
        <v>4101</v>
      </c>
      <c r="E29" s="20"/>
      <c r="F29" s="50" t="s">
        <v>21</v>
      </c>
      <c r="G29" s="51">
        <v>2904</v>
      </c>
      <c r="H29" s="51">
        <v>2035767.1371067571</v>
      </c>
      <c r="I29" s="55">
        <v>1921</v>
      </c>
      <c r="K29" s="98" t="s">
        <v>21</v>
      </c>
      <c r="L29" s="99">
        <v>0.943526170798898</v>
      </c>
      <c r="M29" s="99">
        <v>0.64674122565576497</v>
      </c>
      <c r="N29" s="99">
        <v>1.1348256116605935</v>
      </c>
      <c r="P29" s="6"/>
      <c r="Q29" s="6"/>
      <c r="R29" s="6"/>
      <c r="S29" s="6"/>
    </row>
    <row r="30" spans="1:19" ht="13.5" thickBot="1" x14ac:dyDescent="0.25">
      <c r="A30" s="93" t="s">
        <v>22</v>
      </c>
      <c r="B30" s="30">
        <v>2574</v>
      </c>
      <c r="C30" s="30">
        <v>1505794.1151594745</v>
      </c>
      <c r="D30" s="31">
        <v>1988</v>
      </c>
      <c r="E30" s="20"/>
      <c r="F30" s="73" t="s">
        <v>22</v>
      </c>
      <c r="G30" s="57">
        <v>1212</v>
      </c>
      <c r="H30" s="57">
        <v>821925.60706159915</v>
      </c>
      <c r="I30" s="58">
        <v>818</v>
      </c>
      <c r="K30" s="15" t="s">
        <v>22</v>
      </c>
      <c r="L30" s="102">
        <v>1.1237623762376239</v>
      </c>
      <c r="M30" s="102">
        <v>0.83203212337272148</v>
      </c>
      <c r="N30" s="103">
        <v>1.4303178484107582</v>
      </c>
    </row>
    <row r="31" spans="1:19" ht="13.5" thickBot="1" x14ac:dyDescent="0.25">
      <c r="A31" s="94" t="s">
        <v>23</v>
      </c>
      <c r="B31" s="34">
        <v>3070</v>
      </c>
      <c r="C31" s="34">
        <v>1846587.5553494345</v>
      </c>
      <c r="D31" s="35">
        <v>2113</v>
      </c>
      <c r="E31" s="20"/>
      <c r="F31" s="73" t="s">
        <v>23</v>
      </c>
      <c r="G31" s="74">
        <v>1692</v>
      </c>
      <c r="H31" s="74">
        <v>1213841.530045158</v>
      </c>
      <c r="I31" s="75">
        <v>1103</v>
      </c>
      <c r="K31" s="16" t="s">
        <v>23</v>
      </c>
      <c r="L31" s="104">
        <v>0.81442080378250581</v>
      </c>
      <c r="M31" s="104">
        <v>0.52127564401321536</v>
      </c>
      <c r="N31" s="105">
        <v>0.91568449682683584</v>
      </c>
    </row>
    <row r="32" spans="1:19" ht="13.5" thickBot="1" x14ac:dyDescent="0.25">
      <c r="B32" s="37"/>
      <c r="C32" s="37"/>
      <c r="D32" s="37"/>
      <c r="E32" s="20"/>
      <c r="F32" s="63"/>
      <c r="G32" s="70"/>
      <c r="H32" s="70"/>
      <c r="I32" s="70"/>
      <c r="L32" s="100"/>
      <c r="M32" s="100"/>
      <c r="N32" s="100"/>
    </row>
    <row r="33" spans="1:19" ht="13.5" thickBot="1" x14ac:dyDescent="0.25">
      <c r="A33" s="90" t="s">
        <v>24</v>
      </c>
      <c r="B33" s="85">
        <v>11303</v>
      </c>
      <c r="C33" s="85">
        <v>8733064.6075856574</v>
      </c>
      <c r="D33" s="85">
        <v>8340</v>
      </c>
      <c r="E33" s="20"/>
      <c r="F33" s="54" t="s">
        <v>24</v>
      </c>
      <c r="G33" s="51">
        <v>7578</v>
      </c>
      <c r="H33" s="51">
        <v>5473380.8548124377</v>
      </c>
      <c r="I33" s="55">
        <v>5547</v>
      </c>
      <c r="K33" s="101" t="s">
        <v>24</v>
      </c>
      <c r="L33" s="99">
        <v>0.49155449986803901</v>
      </c>
      <c r="M33" s="99">
        <v>0.59555215309147758</v>
      </c>
      <c r="N33" s="99">
        <v>0.50351541373715514</v>
      </c>
      <c r="P33" s="6"/>
      <c r="Q33" s="6"/>
      <c r="R33" s="6"/>
      <c r="S33" s="6"/>
    </row>
    <row r="34" spans="1:19" ht="13.5" thickBot="1" x14ac:dyDescent="0.25">
      <c r="A34" s="91" t="s">
        <v>25</v>
      </c>
      <c r="B34" s="34">
        <v>11303</v>
      </c>
      <c r="C34" s="34">
        <v>8733064.6075856574</v>
      </c>
      <c r="D34" s="35">
        <v>8340</v>
      </c>
      <c r="E34" s="20"/>
      <c r="F34" s="71" t="s">
        <v>25</v>
      </c>
      <c r="G34" s="61">
        <v>7578</v>
      </c>
      <c r="H34" s="61">
        <v>5473380.8548124377</v>
      </c>
      <c r="I34" s="62">
        <v>5547</v>
      </c>
      <c r="K34" s="13" t="s">
        <v>25</v>
      </c>
      <c r="L34" s="104">
        <v>0.49155449986803901</v>
      </c>
      <c r="M34" s="104">
        <v>0.59555215309147758</v>
      </c>
      <c r="N34" s="105">
        <v>0.50351541373715514</v>
      </c>
    </row>
    <row r="35" spans="1:19" ht="13.5" thickBot="1" x14ac:dyDescent="0.25">
      <c r="B35" s="111"/>
      <c r="C35" s="111"/>
      <c r="D35" s="111"/>
      <c r="E35" s="20"/>
      <c r="F35" s="63"/>
      <c r="G35" s="122"/>
      <c r="H35" s="122"/>
      <c r="I35" s="122"/>
      <c r="L35" s="100"/>
      <c r="M35" s="100"/>
      <c r="N35" s="100"/>
    </row>
    <row r="36" spans="1:19" ht="13.5" thickBot="1" x14ac:dyDescent="0.25">
      <c r="A36" s="84" t="s">
        <v>26</v>
      </c>
      <c r="B36" s="85">
        <v>22215</v>
      </c>
      <c r="C36" s="85">
        <v>19761870.026024502</v>
      </c>
      <c r="D36" s="85">
        <v>15235</v>
      </c>
      <c r="E36" s="20"/>
      <c r="F36" s="50" t="s">
        <v>26</v>
      </c>
      <c r="G36" s="51">
        <v>13946</v>
      </c>
      <c r="H36" s="51">
        <v>14810908.238673285</v>
      </c>
      <c r="I36" s="55">
        <v>10072</v>
      </c>
      <c r="K36" s="98" t="s">
        <v>26</v>
      </c>
      <c r="L36" s="99">
        <v>0.59292987236483574</v>
      </c>
      <c r="M36" s="99">
        <v>0.33427806773007918</v>
      </c>
      <c r="N36" s="114">
        <v>0.51260921366163625</v>
      </c>
    </row>
    <row r="37" spans="1:19" ht="13.5" thickBot="1" x14ac:dyDescent="0.25">
      <c r="A37" s="38" t="s">
        <v>27</v>
      </c>
      <c r="B37" s="30">
        <v>1672</v>
      </c>
      <c r="C37" s="30">
        <v>1445740.9317438258</v>
      </c>
      <c r="D37" s="30">
        <v>1290</v>
      </c>
      <c r="E37" s="20"/>
      <c r="F37" s="73" t="s">
        <v>27</v>
      </c>
      <c r="G37" s="79">
        <v>1248</v>
      </c>
      <c r="H37" s="79">
        <v>1152245.8564083427</v>
      </c>
      <c r="I37" s="80">
        <v>981</v>
      </c>
      <c r="K37" s="10" t="s">
        <v>27</v>
      </c>
      <c r="L37" s="102">
        <v>0.33974358974358965</v>
      </c>
      <c r="M37" s="102">
        <v>0.25471567001363282</v>
      </c>
      <c r="N37" s="103">
        <v>0.31498470948012236</v>
      </c>
    </row>
    <row r="38" spans="1:19" ht="13.5" thickBot="1" x14ac:dyDescent="0.25">
      <c r="A38" s="39" t="s">
        <v>28</v>
      </c>
      <c r="B38" s="30">
        <v>1992</v>
      </c>
      <c r="C38" s="30">
        <v>3118064.771880704</v>
      </c>
      <c r="D38" s="30">
        <v>986</v>
      </c>
      <c r="E38" s="20"/>
      <c r="F38" s="68" t="s">
        <v>28</v>
      </c>
      <c r="G38" s="79">
        <v>1637</v>
      </c>
      <c r="H38" s="79">
        <v>2500486.7732605319</v>
      </c>
      <c r="I38" s="80">
        <v>869</v>
      </c>
      <c r="K38" s="11" t="s">
        <v>28</v>
      </c>
      <c r="L38" s="113">
        <v>0.21686010995723892</v>
      </c>
      <c r="M38" s="113">
        <v>0.24698310953865832</v>
      </c>
      <c r="N38" s="115">
        <v>0.1346375143843499</v>
      </c>
    </row>
    <row r="39" spans="1:19" ht="13.5" thickBot="1" x14ac:dyDescent="0.25">
      <c r="A39" s="39" t="s">
        <v>29</v>
      </c>
      <c r="B39" s="30">
        <v>1194</v>
      </c>
      <c r="C39" s="30">
        <v>1323448.3080893648</v>
      </c>
      <c r="D39" s="30">
        <v>991</v>
      </c>
      <c r="E39" s="20"/>
      <c r="F39" s="68" t="s">
        <v>29</v>
      </c>
      <c r="G39" s="79">
        <v>896</v>
      </c>
      <c r="H39" s="79">
        <v>1028964.2380322311</v>
      </c>
      <c r="I39" s="80">
        <v>699</v>
      </c>
      <c r="K39" s="11" t="s">
        <v>29</v>
      </c>
      <c r="L39" s="113">
        <v>0.33258928571428581</v>
      </c>
      <c r="M39" s="113">
        <v>0.28619465980693226</v>
      </c>
      <c r="N39" s="115">
        <v>0.41773962804005715</v>
      </c>
    </row>
    <row r="40" spans="1:19" ht="13.5" thickBot="1" x14ac:dyDescent="0.25">
      <c r="A40" s="39" t="s">
        <v>30</v>
      </c>
      <c r="B40" s="30">
        <v>11757</v>
      </c>
      <c r="C40" s="30">
        <v>8696142.3309315126</v>
      </c>
      <c r="D40" s="30">
        <v>8514</v>
      </c>
      <c r="E40" s="20"/>
      <c r="F40" s="68" t="s">
        <v>30</v>
      </c>
      <c r="G40" s="79">
        <v>6039</v>
      </c>
      <c r="H40" s="79">
        <v>5489270.2907915842</v>
      </c>
      <c r="I40" s="80">
        <v>4831</v>
      </c>
      <c r="K40" s="11" t="s">
        <v>30</v>
      </c>
      <c r="L40" s="113">
        <v>0.94684550422255342</v>
      </c>
      <c r="M40" s="113">
        <v>0.58420734820064379</v>
      </c>
      <c r="N40" s="115">
        <v>0.76236803974332434</v>
      </c>
    </row>
    <row r="41" spans="1:19" ht="13.5" thickBot="1" x14ac:dyDescent="0.25">
      <c r="A41" s="40" t="s">
        <v>31</v>
      </c>
      <c r="B41" s="34">
        <v>5600</v>
      </c>
      <c r="C41" s="34">
        <v>5178473.683379095</v>
      </c>
      <c r="D41" s="35">
        <v>3454</v>
      </c>
      <c r="E41" s="20"/>
      <c r="F41" s="69" t="s">
        <v>31</v>
      </c>
      <c r="G41" s="79">
        <v>4126</v>
      </c>
      <c r="H41" s="79">
        <v>4639941.0801805956</v>
      </c>
      <c r="I41" s="80">
        <v>2692</v>
      </c>
      <c r="K41" s="12" t="s">
        <v>31</v>
      </c>
      <c r="L41" s="118">
        <v>0.3572467280659235</v>
      </c>
      <c r="M41" s="118">
        <v>0.11606453484912338</v>
      </c>
      <c r="N41" s="119">
        <v>0.28306092124814275</v>
      </c>
    </row>
    <row r="42" spans="1:19" ht="13.5" thickBot="1" x14ac:dyDescent="0.25">
      <c r="B42" s="37"/>
      <c r="C42" s="37"/>
      <c r="D42" s="37"/>
      <c r="E42" s="20"/>
      <c r="F42" s="63"/>
      <c r="G42" s="70"/>
      <c r="H42" s="70"/>
      <c r="I42" s="70"/>
      <c r="L42" s="100"/>
      <c r="M42" s="100"/>
      <c r="N42" s="100"/>
    </row>
    <row r="43" spans="1:19" ht="13.5" thickBot="1" x14ac:dyDescent="0.25">
      <c r="A43" s="84" t="s">
        <v>32</v>
      </c>
      <c r="B43" s="85">
        <v>19577</v>
      </c>
      <c r="C43" s="85">
        <v>16531459.753039014</v>
      </c>
      <c r="D43" s="85">
        <v>15215</v>
      </c>
      <c r="E43" s="20"/>
      <c r="F43" s="50" t="s">
        <v>32</v>
      </c>
      <c r="G43" s="51">
        <v>13727</v>
      </c>
      <c r="H43" s="51">
        <v>13003199.975598078</v>
      </c>
      <c r="I43" s="55">
        <v>9870</v>
      </c>
      <c r="K43" s="98" t="s">
        <v>32</v>
      </c>
      <c r="L43" s="99">
        <v>0.42616740729948277</v>
      </c>
      <c r="M43" s="99">
        <v>0.27133780792897899</v>
      </c>
      <c r="N43" s="99">
        <v>0.54154002026342463</v>
      </c>
    </row>
    <row r="44" spans="1:19" ht="13.5" thickBot="1" x14ac:dyDescent="0.25">
      <c r="A44" s="38" t="s">
        <v>33</v>
      </c>
      <c r="B44" s="30">
        <v>654</v>
      </c>
      <c r="C44" s="30">
        <v>258369.07039585366</v>
      </c>
      <c r="D44" s="31">
        <v>596</v>
      </c>
      <c r="E44" s="20"/>
      <c r="F44" s="10" t="s">
        <v>33</v>
      </c>
      <c r="G44" s="112">
        <v>590</v>
      </c>
      <c r="H44" s="112">
        <v>334005.11011123023</v>
      </c>
      <c r="I44" s="152">
        <v>476</v>
      </c>
      <c r="K44" s="10" t="s">
        <v>33</v>
      </c>
      <c r="L44" s="102">
        <v>0.10847457627118651</v>
      </c>
      <c r="M44" s="102">
        <v>-0.22645174407717383</v>
      </c>
      <c r="N44" s="103">
        <v>0.25210084033613445</v>
      </c>
    </row>
    <row r="45" spans="1:19" ht="13.5" thickBot="1" x14ac:dyDescent="0.25">
      <c r="A45" s="39" t="s">
        <v>34</v>
      </c>
      <c r="B45" s="30">
        <v>3013</v>
      </c>
      <c r="C45" s="30">
        <v>3360152.816411003</v>
      </c>
      <c r="D45" s="31">
        <v>2258</v>
      </c>
      <c r="E45" s="20"/>
      <c r="F45" s="11" t="s">
        <v>34</v>
      </c>
      <c r="G45" s="112">
        <v>2003</v>
      </c>
      <c r="H45" s="112">
        <v>2266744.6069423328</v>
      </c>
      <c r="I45" s="152">
        <v>1371</v>
      </c>
      <c r="K45" s="11" t="s">
        <v>34</v>
      </c>
      <c r="L45" s="113">
        <v>0.50424363454817778</v>
      </c>
      <c r="M45" s="113">
        <v>0.48236938829363551</v>
      </c>
      <c r="N45" s="115">
        <v>0.64697301239970817</v>
      </c>
    </row>
    <row r="46" spans="1:19" ht="13.5" thickBot="1" x14ac:dyDescent="0.25">
      <c r="A46" s="39" t="s">
        <v>35</v>
      </c>
      <c r="B46" s="30">
        <v>1331</v>
      </c>
      <c r="C46" s="30">
        <v>1055029.0541627249</v>
      </c>
      <c r="D46" s="31">
        <v>951</v>
      </c>
      <c r="E46" s="20"/>
      <c r="F46" s="11" t="s">
        <v>35</v>
      </c>
      <c r="G46" s="112">
        <v>770</v>
      </c>
      <c r="H46" s="112">
        <v>562359.07896775356</v>
      </c>
      <c r="I46" s="152">
        <v>637</v>
      </c>
      <c r="K46" s="11" t="s">
        <v>35</v>
      </c>
      <c r="L46" s="113">
        <v>0.72857142857142865</v>
      </c>
      <c r="M46" s="113">
        <v>0.87607721404498151</v>
      </c>
      <c r="N46" s="115">
        <v>0.49293563579277855</v>
      </c>
    </row>
    <row r="47" spans="1:19" ht="13.5" thickBot="1" x14ac:dyDescent="0.25">
      <c r="A47" s="39" t="s">
        <v>36</v>
      </c>
      <c r="B47" s="30">
        <v>4534</v>
      </c>
      <c r="C47" s="30">
        <v>3639050.8044102122</v>
      </c>
      <c r="D47" s="31">
        <v>3543</v>
      </c>
      <c r="E47" s="20"/>
      <c r="F47" s="11" t="s">
        <v>36</v>
      </c>
      <c r="G47" s="112">
        <v>2783</v>
      </c>
      <c r="H47" s="112">
        <v>3036273.7142258091</v>
      </c>
      <c r="I47" s="152">
        <v>1954</v>
      </c>
      <c r="K47" s="11" t="s">
        <v>36</v>
      </c>
      <c r="L47" s="113">
        <v>0.62917714696370819</v>
      </c>
      <c r="M47" s="113">
        <v>0.19852528030006655</v>
      </c>
      <c r="N47" s="115">
        <v>0.81320368474923233</v>
      </c>
    </row>
    <row r="48" spans="1:19" ht="13.5" thickBot="1" x14ac:dyDescent="0.25">
      <c r="A48" s="39" t="s">
        <v>37</v>
      </c>
      <c r="B48" s="30">
        <v>1541</v>
      </c>
      <c r="C48" s="30">
        <v>1549340.7106535111</v>
      </c>
      <c r="D48" s="31">
        <v>1050</v>
      </c>
      <c r="E48" s="20"/>
      <c r="F48" s="11" t="s">
        <v>37</v>
      </c>
      <c r="G48" s="112">
        <v>1631</v>
      </c>
      <c r="H48" s="112">
        <v>1542574.675118841</v>
      </c>
      <c r="I48" s="152">
        <v>989</v>
      </c>
      <c r="K48" s="11" t="s">
        <v>37</v>
      </c>
      <c r="L48" s="113">
        <v>-5.5180870631514445E-2</v>
      </c>
      <c r="M48" s="113">
        <v>4.386196431073186E-3</v>
      </c>
      <c r="N48" s="115">
        <v>6.1678463094034353E-2</v>
      </c>
    </row>
    <row r="49" spans="1:19" ht="13.5" thickBot="1" x14ac:dyDescent="0.25">
      <c r="A49" s="39" t="s">
        <v>38</v>
      </c>
      <c r="B49" s="30">
        <v>2168</v>
      </c>
      <c r="C49" s="30">
        <v>1423473.5573710615</v>
      </c>
      <c r="D49" s="31">
        <v>1816</v>
      </c>
      <c r="E49" s="20"/>
      <c r="F49" s="11" t="s">
        <v>38</v>
      </c>
      <c r="G49" s="112">
        <v>1410</v>
      </c>
      <c r="H49" s="112">
        <v>1091723.1500447108</v>
      </c>
      <c r="I49" s="152">
        <v>1132</v>
      </c>
      <c r="K49" s="11" t="s">
        <v>38</v>
      </c>
      <c r="L49" s="113">
        <v>0.5375886524822695</v>
      </c>
      <c r="M49" s="113">
        <v>0.30387778010639788</v>
      </c>
      <c r="N49" s="115">
        <v>0.60424028268551244</v>
      </c>
    </row>
    <row r="50" spans="1:19" ht="13.5" thickBot="1" x14ac:dyDescent="0.25">
      <c r="A50" s="39" t="s">
        <v>39</v>
      </c>
      <c r="B50" s="30">
        <v>655</v>
      </c>
      <c r="C50" s="30">
        <v>804855.55654468539</v>
      </c>
      <c r="D50" s="31">
        <v>470</v>
      </c>
      <c r="E50" s="20"/>
      <c r="F50" s="11" t="s">
        <v>39</v>
      </c>
      <c r="G50" s="112">
        <v>415</v>
      </c>
      <c r="H50" s="112">
        <v>432229.29202882014</v>
      </c>
      <c r="I50" s="152">
        <v>227</v>
      </c>
      <c r="K50" s="11" t="s">
        <v>39</v>
      </c>
      <c r="L50" s="113">
        <v>0.57831325301204828</v>
      </c>
      <c r="M50" s="113">
        <v>0.86210322018392804</v>
      </c>
      <c r="N50" s="115">
        <v>1.0704845814977975</v>
      </c>
    </row>
    <row r="51" spans="1:19" ht="13.5" thickBot="1" x14ac:dyDescent="0.25">
      <c r="A51" s="39" t="s">
        <v>40</v>
      </c>
      <c r="B51" s="30">
        <v>4576</v>
      </c>
      <c r="C51" s="30">
        <v>3627293.750426135</v>
      </c>
      <c r="D51" s="31">
        <v>3597</v>
      </c>
      <c r="E51" s="20"/>
      <c r="F51" s="11" t="s">
        <v>40</v>
      </c>
      <c r="G51" s="112">
        <v>3355</v>
      </c>
      <c r="H51" s="112">
        <v>2906784.6518879756</v>
      </c>
      <c r="I51" s="152">
        <v>2383</v>
      </c>
      <c r="K51" s="11" t="s">
        <v>40</v>
      </c>
      <c r="L51" s="113">
        <v>0.36393442622950811</v>
      </c>
      <c r="M51" s="113">
        <v>0.24787150918461887</v>
      </c>
      <c r="N51" s="115">
        <v>0.50944187998321433</v>
      </c>
    </row>
    <row r="52" spans="1:19" ht="13.5" thickBot="1" x14ac:dyDescent="0.25">
      <c r="A52" s="40" t="s">
        <v>41</v>
      </c>
      <c r="B52" s="34">
        <v>1105</v>
      </c>
      <c r="C52" s="34">
        <v>813894.43266382441</v>
      </c>
      <c r="D52" s="35">
        <v>934</v>
      </c>
      <c r="E52" s="20"/>
      <c r="F52" s="12" t="s">
        <v>41</v>
      </c>
      <c r="G52" s="155">
        <v>770</v>
      </c>
      <c r="H52" s="155">
        <v>830505.69627060625</v>
      </c>
      <c r="I52" s="156">
        <v>701</v>
      </c>
      <c r="K52" s="12" t="s">
        <v>41</v>
      </c>
      <c r="L52" s="118">
        <v>0.43506493506493515</v>
      </c>
      <c r="M52" s="118">
        <v>-2.0001384314851656E-2</v>
      </c>
      <c r="N52" s="119">
        <v>0.33238231098430804</v>
      </c>
    </row>
    <row r="53" spans="1:19" ht="13.5" thickBot="1" x14ac:dyDescent="0.25">
      <c r="B53" s="111"/>
      <c r="C53" s="111"/>
      <c r="D53" s="111"/>
      <c r="E53" s="20"/>
      <c r="F53" s="63"/>
      <c r="G53" s="122"/>
      <c r="H53" s="122"/>
      <c r="I53" s="122"/>
      <c r="L53" s="100"/>
      <c r="M53" s="100"/>
      <c r="N53" s="100"/>
    </row>
    <row r="54" spans="1:19" ht="13.5" thickBot="1" x14ac:dyDescent="0.25">
      <c r="A54" s="84" t="s">
        <v>42</v>
      </c>
      <c r="B54" s="85">
        <v>58316</v>
      </c>
      <c r="C54" s="85">
        <v>76253295.492592871</v>
      </c>
      <c r="D54" s="85">
        <v>35454</v>
      </c>
      <c r="E54" s="20"/>
      <c r="F54" s="50" t="s">
        <v>42</v>
      </c>
      <c r="G54" s="51">
        <v>37449</v>
      </c>
      <c r="H54" s="51">
        <v>49265633.224604279</v>
      </c>
      <c r="I54" s="55">
        <v>21018</v>
      </c>
      <c r="K54" s="98" t="s">
        <v>42</v>
      </c>
      <c r="L54" s="99">
        <v>0.55721114048439202</v>
      </c>
      <c r="M54" s="99">
        <v>0.54779895236402631</v>
      </c>
      <c r="N54" s="99">
        <v>0.6868398515558094</v>
      </c>
      <c r="P54" s="6"/>
      <c r="Q54" s="6"/>
      <c r="R54" s="6"/>
      <c r="S54" s="6"/>
    </row>
    <row r="55" spans="1:19" ht="13.5" thickBot="1" x14ac:dyDescent="0.25">
      <c r="A55" s="38" t="s">
        <v>43</v>
      </c>
      <c r="B55" s="30">
        <v>43715</v>
      </c>
      <c r="C55" s="30">
        <v>59361290.988396071</v>
      </c>
      <c r="D55" s="31">
        <v>26102</v>
      </c>
      <c r="E55" s="20"/>
      <c r="F55" s="73" t="s">
        <v>43</v>
      </c>
      <c r="G55" s="57">
        <v>28444</v>
      </c>
      <c r="H55" s="57">
        <v>39186154.413912453</v>
      </c>
      <c r="I55" s="58">
        <v>15305</v>
      </c>
      <c r="K55" s="10" t="s">
        <v>43</v>
      </c>
      <c r="L55" s="102">
        <v>0.53687948249191386</v>
      </c>
      <c r="M55" s="102">
        <v>0.51485369963531658</v>
      </c>
      <c r="N55" s="103">
        <v>0.70545573342045076</v>
      </c>
    </row>
    <row r="56" spans="1:19" ht="13.5" thickBot="1" x14ac:dyDescent="0.25">
      <c r="A56" s="39" t="s">
        <v>44</v>
      </c>
      <c r="B56" s="30">
        <v>3652</v>
      </c>
      <c r="C56" s="30">
        <v>4313169.7270323392</v>
      </c>
      <c r="D56" s="31">
        <v>2433</v>
      </c>
      <c r="E56" s="20"/>
      <c r="F56" s="68" t="s">
        <v>44</v>
      </c>
      <c r="G56" s="79">
        <v>2178</v>
      </c>
      <c r="H56" s="79">
        <v>2404777.5727773807</v>
      </c>
      <c r="I56" s="80">
        <v>1523</v>
      </c>
      <c r="K56" s="11" t="s">
        <v>44</v>
      </c>
      <c r="L56" s="102">
        <v>0.67676767676767668</v>
      </c>
      <c r="M56" s="102">
        <v>0.7935836460961645</v>
      </c>
      <c r="N56" s="103">
        <v>0.5975049244911359</v>
      </c>
    </row>
    <row r="57" spans="1:19" ht="13.5" thickBot="1" x14ac:dyDescent="0.25">
      <c r="A57" s="39" t="s">
        <v>45</v>
      </c>
      <c r="B57" s="30">
        <v>2584</v>
      </c>
      <c r="C57" s="30">
        <v>3136040.2454932192</v>
      </c>
      <c r="D57" s="31">
        <v>1652</v>
      </c>
      <c r="E57" s="20"/>
      <c r="F57" s="68" t="s">
        <v>45</v>
      </c>
      <c r="G57" s="79">
        <v>1983</v>
      </c>
      <c r="H57" s="79">
        <v>2274757.3507135194</v>
      </c>
      <c r="I57" s="80">
        <v>1081</v>
      </c>
      <c r="K57" s="11" t="s">
        <v>45</v>
      </c>
      <c r="L57" s="102">
        <v>0.30307614725163901</v>
      </c>
      <c r="M57" s="102">
        <v>0.37862627172500085</v>
      </c>
      <c r="N57" s="103">
        <v>0.52821461609620712</v>
      </c>
    </row>
    <row r="58" spans="1:19" ht="13.5" thickBot="1" x14ac:dyDescent="0.25">
      <c r="A58" s="40" t="s">
        <v>46</v>
      </c>
      <c r="B58" s="34">
        <v>8365</v>
      </c>
      <c r="C58" s="34">
        <v>9442794.5316712447</v>
      </c>
      <c r="D58" s="35">
        <v>5267</v>
      </c>
      <c r="E58" s="20"/>
      <c r="F58" s="69" t="s">
        <v>46</v>
      </c>
      <c r="G58" s="74">
        <v>4844</v>
      </c>
      <c r="H58" s="74">
        <v>5399943.8872009199</v>
      </c>
      <c r="I58" s="75">
        <v>3109</v>
      </c>
      <c r="K58" s="12" t="s">
        <v>46</v>
      </c>
      <c r="L58" s="104">
        <v>0.72687861271676302</v>
      </c>
      <c r="M58" s="104">
        <v>0.74868382503988395</v>
      </c>
      <c r="N58" s="105">
        <v>0.69411386297844957</v>
      </c>
    </row>
    <row r="59" spans="1:19" ht="13.5" thickBot="1" x14ac:dyDescent="0.25">
      <c r="B59" s="111"/>
      <c r="C59" s="111"/>
      <c r="D59" s="111"/>
      <c r="E59" s="20"/>
      <c r="F59" s="63"/>
      <c r="G59" s="122"/>
      <c r="H59" s="122"/>
      <c r="I59" s="122"/>
      <c r="L59" s="100"/>
      <c r="M59" s="100"/>
      <c r="N59" s="100"/>
    </row>
    <row r="60" spans="1:19" ht="13.5" thickBot="1" x14ac:dyDescent="0.25">
      <c r="A60" s="84" t="s">
        <v>47</v>
      </c>
      <c r="B60" s="85">
        <v>31442</v>
      </c>
      <c r="C60" s="85">
        <v>27225350.75511612</v>
      </c>
      <c r="D60" s="85">
        <v>23238</v>
      </c>
      <c r="E60" s="20"/>
      <c r="F60" s="50" t="s">
        <v>47</v>
      </c>
      <c r="G60" s="51">
        <v>16875</v>
      </c>
      <c r="H60" s="51">
        <v>15357040.729114976</v>
      </c>
      <c r="I60" s="55">
        <v>11371</v>
      </c>
      <c r="K60" s="98" t="s">
        <v>47</v>
      </c>
      <c r="L60" s="99">
        <v>0.86322962962962957</v>
      </c>
      <c r="M60" s="99">
        <v>0.77282532718040886</v>
      </c>
      <c r="N60" s="99">
        <v>1.043619734412101</v>
      </c>
      <c r="P60" s="6"/>
      <c r="Q60" s="6"/>
      <c r="R60" s="6"/>
      <c r="S60" s="6"/>
    </row>
    <row r="61" spans="1:19" ht="13.5" thickBot="1" x14ac:dyDescent="0.25">
      <c r="A61" s="38" t="s">
        <v>48</v>
      </c>
      <c r="B61" s="30">
        <v>5934</v>
      </c>
      <c r="C61" s="30">
        <v>5137433.3549939236</v>
      </c>
      <c r="D61" s="31">
        <v>4143</v>
      </c>
      <c r="E61" s="20"/>
      <c r="F61" s="73" t="s">
        <v>48</v>
      </c>
      <c r="G61" s="57">
        <v>3893</v>
      </c>
      <c r="H61" s="57">
        <v>3318757.2470376883</v>
      </c>
      <c r="I61" s="58">
        <v>2259</v>
      </c>
      <c r="K61" s="10" t="s">
        <v>48</v>
      </c>
      <c r="L61" s="102">
        <v>0.52427433855638328</v>
      </c>
      <c r="M61" s="102">
        <v>0.5479991372010049</v>
      </c>
      <c r="N61" s="103">
        <v>0.83399734395750325</v>
      </c>
    </row>
    <row r="62" spans="1:19" ht="13.5" thickBot="1" x14ac:dyDescent="0.25">
      <c r="A62" s="39" t="s">
        <v>49</v>
      </c>
      <c r="B62" s="30">
        <v>2270</v>
      </c>
      <c r="C62" s="30">
        <v>3317791.042738962</v>
      </c>
      <c r="D62" s="31">
        <v>1139</v>
      </c>
      <c r="E62" s="20"/>
      <c r="F62" s="68" t="s">
        <v>49</v>
      </c>
      <c r="G62" s="79">
        <v>979</v>
      </c>
      <c r="H62" s="79">
        <v>1175256.3857394387</v>
      </c>
      <c r="I62" s="80">
        <v>470</v>
      </c>
      <c r="K62" s="11" t="s">
        <v>49</v>
      </c>
      <c r="L62" s="102">
        <v>1.3186925434116445</v>
      </c>
      <c r="M62" s="102">
        <v>1.8230359630435022</v>
      </c>
      <c r="N62" s="103">
        <v>1.423404255319149</v>
      </c>
    </row>
    <row r="63" spans="1:19" ht="13.5" thickBot="1" x14ac:dyDescent="0.25">
      <c r="A63" s="40" t="s">
        <v>50</v>
      </c>
      <c r="B63" s="34">
        <v>23238</v>
      </c>
      <c r="C63" s="34">
        <v>18770126.357383233</v>
      </c>
      <c r="D63" s="35">
        <v>17956</v>
      </c>
      <c r="E63" s="20"/>
      <c r="F63" s="69" t="s">
        <v>50</v>
      </c>
      <c r="G63" s="74">
        <v>12003</v>
      </c>
      <c r="H63" s="74">
        <v>10863027.096337849</v>
      </c>
      <c r="I63" s="75">
        <v>8642</v>
      </c>
      <c r="K63" s="12" t="s">
        <v>50</v>
      </c>
      <c r="L63" s="104">
        <v>0.93601599600099972</v>
      </c>
      <c r="M63" s="104">
        <v>0.72789096362569405</v>
      </c>
      <c r="N63" s="105">
        <v>1.0777597778292063</v>
      </c>
    </row>
    <row r="64" spans="1:19" ht="13.5" thickBot="1" x14ac:dyDescent="0.25">
      <c r="B64" s="111"/>
      <c r="C64" s="111"/>
      <c r="D64" s="111"/>
      <c r="E64" s="20"/>
      <c r="F64" s="63"/>
      <c r="G64" s="122"/>
      <c r="H64" s="122"/>
      <c r="I64" s="122"/>
      <c r="L64" s="100"/>
      <c r="M64" s="100"/>
      <c r="N64" s="100"/>
    </row>
    <row r="65" spans="1:19" ht="13.5" thickBot="1" x14ac:dyDescent="0.25">
      <c r="A65" s="84" t="s">
        <v>51</v>
      </c>
      <c r="B65" s="85">
        <v>3325</v>
      </c>
      <c r="C65" s="85">
        <v>4161878.789497959</v>
      </c>
      <c r="D65" s="85">
        <v>1277</v>
      </c>
      <c r="E65" s="20"/>
      <c r="F65" s="50" t="s">
        <v>51</v>
      </c>
      <c r="G65" s="51">
        <v>1795</v>
      </c>
      <c r="H65" s="51">
        <v>2467502.6739721587</v>
      </c>
      <c r="I65" s="55">
        <v>640</v>
      </c>
      <c r="K65" s="98" t="s">
        <v>51</v>
      </c>
      <c r="L65" s="99">
        <v>0.85236768802228413</v>
      </c>
      <c r="M65" s="99">
        <v>0.68667650633108024</v>
      </c>
      <c r="N65" s="99">
        <v>0.99531250000000004</v>
      </c>
      <c r="P65" s="6"/>
      <c r="Q65" s="6"/>
      <c r="R65" s="6"/>
      <c r="S65" s="6"/>
    </row>
    <row r="66" spans="1:19" ht="13.5" thickBot="1" x14ac:dyDescent="0.25">
      <c r="A66" s="38" t="s">
        <v>52</v>
      </c>
      <c r="B66" s="30">
        <v>2151</v>
      </c>
      <c r="C66" s="30">
        <v>2608399.6646989072</v>
      </c>
      <c r="D66" s="31">
        <v>659</v>
      </c>
      <c r="E66" s="20"/>
      <c r="F66" s="73" t="s">
        <v>52</v>
      </c>
      <c r="G66" s="57">
        <v>1211</v>
      </c>
      <c r="H66" s="57">
        <v>1420479.2576300441</v>
      </c>
      <c r="I66" s="58">
        <v>473</v>
      </c>
      <c r="K66" s="10" t="s">
        <v>52</v>
      </c>
      <c r="L66" s="102">
        <v>0.77621800165152766</v>
      </c>
      <c r="M66" s="102">
        <v>0.83628141747793849</v>
      </c>
      <c r="N66" s="103">
        <v>0.39323467230443976</v>
      </c>
    </row>
    <row r="67" spans="1:19" ht="13.5" thickBot="1" x14ac:dyDescent="0.25">
      <c r="A67" s="40" t="s">
        <v>53</v>
      </c>
      <c r="B67" s="34">
        <v>1174</v>
      </c>
      <c r="C67" s="34">
        <v>1553479.1247990518</v>
      </c>
      <c r="D67" s="35">
        <v>618</v>
      </c>
      <c r="E67" s="20"/>
      <c r="F67" s="69" t="s">
        <v>53</v>
      </c>
      <c r="G67" s="74">
        <v>584</v>
      </c>
      <c r="H67" s="74">
        <v>1047023.4163421147</v>
      </c>
      <c r="I67" s="75">
        <v>167</v>
      </c>
      <c r="K67" s="12" t="s">
        <v>53</v>
      </c>
      <c r="L67" s="104">
        <v>1.0102739726027399</v>
      </c>
      <c r="M67" s="104">
        <v>0.48371001121091717</v>
      </c>
      <c r="N67" s="105">
        <v>2.7005988023952097</v>
      </c>
    </row>
    <row r="68" spans="1:19" ht="13.5" thickBot="1" x14ac:dyDescent="0.25">
      <c r="B68" s="111"/>
      <c r="C68" s="111"/>
      <c r="D68" s="111"/>
      <c r="E68" s="20"/>
      <c r="F68" s="63"/>
      <c r="G68" s="122"/>
      <c r="H68" s="122"/>
      <c r="I68" s="122"/>
      <c r="L68" s="100"/>
      <c r="M68" s="100"/>
      <c r="N68" s="100"/>
    </row>
    <row r="69" spans="1:19" ht="13.5" thickBot="1" x14ac:dyDescent="0.25">
      <c r="A69" s="84" t="s">
        <v>54</v>
      </c>
      <c r="B69" s="85">
        <v>13799</v>
      </c>
      <c r="C69" s="85">
        <v>10600672.280261174</v>
      </c>
      <c r="D69" s="85">
        <v>9514</v>
      </c>
      <c r="E69" s="20"/>
      <c r="F69" s="50" t="s">
        <v>54</v>
      </c>
      <c r="G69" s="51">
        <v>7857</v>
      </c>
      <c r="H69" s="51">
        <v>7519496.4717782382</v>
      </c>
      <c r="I69" s="55">
        <v>5399</v>
      </c>
      <c r="K69" s="98" t="s">
        <v>54</v>
      </c>
      <c r="L69" s="99">
        <v>0.75626829578719623</v>
      </c>
      <c r="M69" s="99">
        <v>0.40975826241119151</v>
      </c>
      <c r="N69" s="99">
        <v>0.76217818114465641</v>
      </c>
      <c r="P69" s="6"/>
      <c r="Q69" s="6"/>
      <c r="R69" s="6"/>
      <c r="S69" s="6"/>
    </row>
    <row r="70" spans="1:19" ht="13.5" thickBot="1" x14ac:dyDescent="0.25">
      <c r="A70" s="38" t="s">
        <v>55</v>
      </c>
      <c r="B70" s="30">
        <v>5131</v>
      </c>
      <c r="C70" s="30">
        <v>3718006.2002611491</v>
      </c>
      <c r="D70" s="31">
        <v>3432</v>
      </c>
      <c r="E70" s="20"/>
      <c r="F70" s="73" t="s">
        <v>55</v>
      </c>
      <c r="G70" s="57">
        <v>3776</v>
      </c>
      <c r="H70" s="57">
        <v>3888594.0693643196</v>
      </c>
      <c r="I70" s="58">
        <v>2816</v>
      </c>
      <c r="K70" s="10" t="s">
        <v>55</v>
      </c>
      <c r="L70" s="102">
        <v>0.35884533898305082</v>
      </c>
      <c r="M70" s="102">
        <v>-4.3868777779383139E-2</v>
      </c>
      <c r="N70" s="103">
        <v>0.21875</v>
      </c>
    </row>
    <row r="71" spans="1:19" ht="13.5" thickBot="1" x14ac:dyDescent="0.25">
      <c r="A71" s="39" t="s">
        <v>56</v>
      </c>
      <c r="B71" s="30">
        <v>1169</v>
      </c>
      <c r="C71" s="30">
        <v>981825.68689125462</v>
      </c>
      <c r="D71" s="31">
        <v>780</v>
      </c>
      <c r="E71" s="20"/>
      <c r="F71" s="68" t="s">
        <v>56</v>
      </c>
      <c r="G71" s="79">
        <v>671</v>
      </c>
      <c r="H71" s="79">
        <v>506139.76050041703</v>
      </c>
      <c r="I71" s="80">
        <v>320</v>
      </c>
      <c r="K71" s="11" t="s">
        <v>56</v>
      </c>
      <c r="L71" s="102">
        <v>0.74217585692995525</v>
      </c>
      <c r="M71" s="102">
        <v>0.93983117611730416</v>
      </c>
      <c r="N71" s="103">
        <v>1.4375</v>
      </c>
    </row>
    <row r="72" spans="1:19" ht="13.5" thickBot="1" x14ac:dyDescent="0.25">
      <c r="A72" s="39" t="s">
        <v>57</v>
      </c>
      <c r="B72" s="30">
        <v>1607</v>
      </c>
      <c r="C72" s="30">
        <v>956293.46285021014</v>
      </c>
      <c r="D72" s="31">
        <v>1128</v>
      </c>
      <c r="E72" s="20"/>
      <c r="F72" s="68" t="s">
        <v>57</v>
      </c>
      <c r="G72" s="79">
        <v>412</v>
      </c>
      <c r="H72" s="79">
        <v>338251.45411971421</v>
      </c>
      <c r="I72" s="80">
        <v>253</v>
      </c>
      <c r="K72" s="11" t="s">
        <v>57</v>
      </c>
      <c r="L72" s="102">
        <v>2.900485436893204</v>
      </c>
      <c r="M72" s="102">
        <v>1.8271673372075381</v>
      </c>
      <c r="N72" s="103">
        <v>3.458498023715415</v>
      </c>
    </row>
    <row r="73" spans="1:19" ht="13.5" thickBot="1" x14ac:dyDescent="0.25">
      <c r="A73" s="40" t="s">
        <v>58</v>
      </c>
      <c r="B73" s="34">
        <v>5892</v>
      </c>
      <c r="C73" s="34">
        <v>4944546.93025856</v>
      </c>
      <c r="D73" s="35">
        <v>4174</v>
      </c>
      <c r="E73" s="20"/>
      <c r="F73" s="69" t="s">
        <v>58</v>
      </c>
      <c r="G73" s="74">
        <v>2998</v>
      </c>
      <c r="H73" s="74">
        <v>2786511.187793788</v>
      </c>
      <c r="I73" s="75">
        <v>2010</v>
      </c>
      <c r="K73" s="12" t="s">
        <v>58</v>
      </c>
      <c r="L73" s="104">
        <v>0.96531020680453627</v>
      </c>
      <c r="M73" s="104">
        <v>0.7744579501126605</v>
      </c>
      <c r="N73" s="105">
        <v>1.0766169154228855</v>
      </c>
    </row>
    <row r="74" spans="1:19" ht="13.5" thickBot="1" x14ac:dyDescent="0.25">
      <c r="B74" s="37"/>
      <c r="C74" s="37"/>
      <c r="D74" s="37"/>
      <c r="E74" s="20"/>
      <c r="F74" s="63"/>
      <c r="G74" s="70"/>
      <c r="H74" s="70"/>
      <c r="I74" s="70"/>
      <c r="L74" s="100"/>
      <c r="M74" s="100"/>
      <c r="N74" s="100"/>
    </row>
    <row r="75" spans="1:19" ht="13.5" thickBot="1" x14ac:dyDescent="0.25">
      <c r="A75" s="84" t="s">
        <v>59</v>
      </c>
      <c r="B75" s="85">
        <v>51974</v>
      </c>
      <c r="C75" s="85">
        <v>49128276.003016688</v>
      </c>
      <c r="D75" s="85">
        <v>34320</v>
      </c>
      <c r="E75" s="20"/>
      <c r="F75" s="50" t="s">
        <v>59</v>
      </c>
      <c r="G75" s="51">
        <v>32161</v>
      </c>
      <c r="H75" s="51">
        <v>39575773.339048333</v>
      </c>
      <c r="I75" s="55">
        <v>17938</v>
      </c>
      <c r="K75" s="98" t="s">
        <v>59</v>
      </c>
      <c r="L75" s="99">
        <v>0.61605671465439515</v>
      </c>
      <c r="M75" s="99">
        <v>0.24137248265830258</v>
      </c>
      <c r="N75" s="99">
        <v>0.91325677333036004</v>
      </c>
      <c r="P75" s="6"/>
      <c r="Q75" s="6"/>
      <c r="R75" s="6"/>
      <c r="S75" s="6"/>
    </row>
    <row r="76" spans="1:19" ht="13.5" thickBot="1" x14ac:dyDescent="0.25">
      <c r="A76" s="92" t="s">
        <v>60</v>
      </c>
      <c r="B76" s="34">
        <v>51974</v>
      </c>
      <c r="C76" s="34">
        <v>49128276.003016688</v>
      </c>
      <c r="D76" s="35">
        <v>34320</v>
      </c>
      <c r="E76" s="20"/>
      <c r="F76" s="72" t="s">
        <v>60</v>
      </c>
      <c r="G76" s="61">
        <v>32161</v>
      </c>
      <c r="H76" s="61">
        <v>39575773.339048333</v>
      </c>
      <c r="I76" s="62">
        <v>17938</v>
      </c>
      <c r="K76" s="14" t="s">
        <v>60</v>
      </c>
      <c r="L76" s="104">
        <v>0.61605671465439515</v>
      </c>
      <c r="M76" s="104">
        <v>0.24137248265830258</v>
      </c>
      <c r="N76" s="105">
        <v>0.91325677333036004</v>
      </c>
    </row>
    <row r="77" spans="1:19" ht="13.5" thickBot="1" x14ac:dyDescent="0.25">
      <c r="B77" s="37"/>
      <c r="C77" s="37"/>
      <c r="D77" s="37"/>
      <c r="E77" s="20"/>
      <c r="F77" s="63"/>
      <c r="G77" s="70"/>
      <c r="H77" s="70"/>
      <c r="I77" s="70"/>
      <c r="L77" s="100"/>
      <c r="M77" s="100"/>
      <c r="N77" s="100"/>
    </row>
    <row r="78" spans="1:19" ht="13.5" thickBot="1" x14ac:dyDescent="0.25">
      <c r="A78" s="84" t="s">
        <v>61</v>
      </c>
      <c r="B78" s="85">
        <v>32713</v>
      </c>
      <c r="C78" s="85">
        <v>30152642.975046579</v>
      </c>
      <c r="D78" s="85">
        <v>20435</v>
      </c>
      <c r="E78" s="20"/>
      <c r="F78" s="50" t="s">
        <v>61</v>
      </c>
      <c r="G78" s="51">
        <v>32305</v>
      </c>
      <c r="H78" s="51">
        <v>33765822.05669111</v>
      </c>
      <c r="I78" s="55">
        <v>20143</v>
      </c>
      <c r="K78" s="98" t="s">
        <v>61</v>
      </c>
      <c r="L78" s="99">
        <v>1.2629623897229436E-2</v>
      </c>
      <c r="M78" s="99">
        <v>-0.10700699291662985</v>
      </c>
      <c r="N78" s="99">
        <v>1.4496351089708481E-2</v>
      </c>
      <c r="P78" s="6"/>
      <c r="Q78" s="6"/>
      <c r="R78" s="6"/>
      <c r="S78" s="6"/>
    </row>
    <row r="79" spans="1:19" ht="13.5" thickBot="1" x14ac:dyDescent="0.25">
      <c r="A79" s="92" t="s">
        <v>62</v>
      </c>
      <c r="B79" s="34">
        <v>32713</v>
      </c>
      <c r="C79" s="34">
        <v>30152642.975046579</v>
      </c>
      <c r="D79" s="35">
        <v>20435</v>
      </c>
      <c r="E79" s="20"/>
      <c r="F79" s="72" t="s">
        <v>62</v>
      </c>
      <c r="G79" s="61">
        <v>32305</v>
      </c>
      <c r="H79" s="61">
        <v>33765822.05669111</v>
      </c>
      <c r="I79" s="62">
        <v>20143</v>
      </c>
      <c r="K79" s="14" t="s">
        <v>62</v>
      </c>
      <c r="L79" s="104">
        <v>1.2629623897229436E-2</v>
      </c>
      <c r="M79" s="104">
        <v>-0.10700699291662985</v>
      </c>
      <c r="N79" s="105">
        <v>1.4496351089708481E-2</v>
      </c>
    </row>
    <row r="80" spans="1:19" ht="13.5" thickBot="1" x14ac:dyDescent="0.25">
      <c r="B80" s="37"/>
      <c r="C80" s="37"/>
      <c r="D80" s="37"/>
      <c r="E80" s="20"/>
      <c r="F80" s="63"/>
      <c r="G80" s="70"/>
      <c r="H80" s="70"/>
      <c r="I80" s="70"/>
      <c r="L80" s="100"/>
      <c r="M80" s="100"/>
      <c r="N80" s="100"/>
    </row>
    <row r="81" spans="1:19" ht="13.5" thickBot="1" x14ac:dyDescent="0.25">
      <c r="A81" s="84" t="s">
        <v>63</v>
      </c>
      <c r="B81" s="85">
        <v>8191</v>
      </c>
      <c r="C81" s="85">
        <v>9210570.880768586</v>
      </c>
      <c r="D81" s="85">
        <v>6307</v>
      </c>
      <c r="E81" s="20"/>
      <c r="F81" s="50" t="s">
        <v>63</v>
      </c>
      <c r="G81" s="51">
        <v>4390</v>
      </c>
      <c r="H81" s="51">
        <v>5090511.9429199714</v>
      </c>
      <c r="I81" s="55">
        <v>2857</v>
      </c>
      <c r="K81" s="98" t="s">
        <v>63</v>
      </c>
      <c r="L81" s="99">
        <v>0.86583143507972671</v>
      </c>
      <c r="M81" s="99">
        <v>0.80936043055137308</v>
      </c>
      <c r="N81" s="99">
        <v>1.207560378018901</v>
      </c>
      <c r="P81" s="6"/>
      <c r="Q81" s="6"/>
      <c r="R81" s="6"/>
      <c r="S81" s="6"/>
    </row>
    <row r="82" spans="1:19" ht="13.5" thickBot="1" x14ac:dyDescent="0.25">
      <c r="A82" s="92" t="s">
        <v>64</v>
      </c>
      <c r="B82" s="34">
        <v>8191</v>
      </c>
      <c r="C82" s="34">
        <v>9210570.880768586</v>
      </c>
      <c r="D82" s="35">
        <v>6307</v>
      </c>
      <c r="E82" s="20"/>
      <c r="F82" s="72" t="s">
        <v>64</v>
      </c>
      <c r="G82" s="61">
        <v>4390</v>
      </c>
      <c r="H82" s="61">
        <v>5090511.9429199714</v>
      </c>
      <c r="I82" s="62">
        <v>2857</v>
      </c>
      <c r="K82" s="14" t="s">
        <v>64</v>
      </c>
      <c r="L82" s="104">
        <v>0.86583143507972671</v>
      </c>
      <c r="M82" s="104">
        <v>0.80936043055137308</v>
      </c>
      <c r="N82" s="105">
        <v>1.207560378018901</v>
      </c>
    </row>
    <row r="83" spans="1:19" ht="13.5" thickBot="1" x14ac:dyDescent="0.25">
      <c r="B83" s="111"/>
      <c r="C83" s="111"/>
      <c r="D83" s="111"/>
      <c r="E83" s="20"/>
      <c r="F83" s="63"/>
      <c r="G83" s="122"/>
      <c r="H83" s="122"/>
      <c r="I83" s="122"/>
      <c r="L83" s="100"/>
      <c r="M83" s="100"/>
      <c r="N83" s="100"/>
    </row>
    <row r="84" spans="1:19" ht="13.5" thickBot="1" x14ac:dyDescent="0.25">
      <c r="A84" s="84" t="s">
        <v>65</v>
      </c>
      <c r="B84" s="85">
        <v>13341</v>
      </c>
      <c r="C84" s="85">
        <v>13851908.774724018</v>
      </c>
      <c r="D84" s="85">
        <v>10272</v>
      </c>
      <c r="E84" s="20"/>
      <c r="F84" s="50" t="s">
        <v>65</v>
      </c>
      <c r="G84" s="51">
        <v>8173</v>
      </c>
      <c r="H84" s="51">
        <v>8212635.551218329</v>
      </c>
      <c r="I84" s="55">
        <v>5830</v>
      </c>
      <c r="K84" s="98" t="s">
        <v>65</v>
      </c>
      <c r="L84" s="99">
        <v>0.63232595130307101</v>
      </c>
      <c r="M84" s="99">
        <v>0.68665816087128251</v>
      </c>
      <c r="N84" s="99">
        <v>0.76192109777015427</v>
      </c>
      <c r="P84" s="6"/>
      <c r="Q84" s="6"/>
      <c r="R84" s="6"/>
      <c r="S84" s="6"/>
    </row>
    <row r="85" spans="1:19" ht="13.5" thickBot="1" x14ac:dyDescent="0.25">
      <c r="A85" s="38" t="s">
        <v>66</v>
      </c>
      <c r="B85" s="30">
        <v>3623</v>
      </c>
      <c r="C85" s="30">
        <v>3461992.3834902188</v>
      </c>
      <c r="D85" s="31">
        <v>2840</v>
      </c>
      <c r="E85" s="20"/>
      <c r="F85" s="73" t="s">
        <v>66</v>
      </c>
      <c r="G85" s="57">
        <v>2059</v>
      </c>
      <c r="H85" s="57">
        <v>2150577.1728863991</v>
      </c>
      <c r="I85" s="58">
        <v>1427</v>
      </c>
      <c r="K85" s="10" t="s">
        <v>66</v>
      </c>
      <c r="L85" s="102">
        <v>0.75959203496843131</v>
      </c>
      <c r="M85" s="102">
        <v>0.60979686157632873</v>
      </c>
      <c r="N85" s="103">
        <v>0.99018920812894184</v>
      </c>
    </row>
    <row r="86" spans="1:19" ht="13.5" thickBot="1" x14ac:dyDescent="0.25">
      <c r="A86" s="39" t="s">
        <v>67</v>
      </c>
      <c r="B86" s="30">
        <v>2300</v>
      </c>
      <c r="C86" s="30">
        <v>2636839.9635329014</v>
      </c>
      <c r="D86" s="31">
        <v>1807</v>
      </c>
      <c r="E86" s="20"/>
      <c r="F86" s="68" t="s">
        <v>67</v>
      </c>
      <c r="G86" s="79">
        <v>1374</v>
      </c>
      <c r="H86" s="79">
        <v>1537565.6406627409</v>
      </c>
      <c r="I86" s="80">
        <v>1055</v>
      </c>
      <c r="K86" s="11" t="s">
        <v>67</v>
      </c>
      <c r="L86" s="102">
        <v>0.67394468704512378</v>
      </c>
      <c r="M86" s="102">
        <v>0.71494464613318054</v>
      </c>
      <c r="N86" s="103">
        <v>0.71279620853080572</v>
      </c>
    </row>
    <row r="87" spans="1:19" ht="13.5" thickBot="1" x14ac:dyDescent="0.25">
      <c r="A87" s="40" t="s">
        <v>68</v>
      </c>
      <c r="B87" s="34">
        <v>7418</v>
      </c>
      <c r="C87" s="34">
        <v>7753076.4277008986</v>
      </c>
      <c r="D87" s="35">
        <v>5625</v>
      </c>
      <c r="E87" s="20"/>
      <c r="F87" s="69" t="s">
        <v>68</v>
      </c>
      <c r="G87" s="74">
        <v>4740</v>
      </c>
      <c r="H87" s="74">
        <v>4524492.7376691885</v>
      </c>
      <c r="I87" s="75">
        <v>3348</v>
      </c>
      <c r="K87" s="12" t="s">
        <v>68</v>
      </c>
      <c r="L87" s="104">
        <v>0.56497890295358655</v>
      </c>
      <c r="M87" s="104">
        <v>0.7135791517912633</v>
      </c>
      <c r="N87" s="105">
        <v>0.68010752688172049</v>
      </c>
    </row>
    <row r="88" spans="1:19" ht="13.5" thickBot="1" x14ac:dyDescent="0.25">
      <c r="B88" s="37"/>
      <c r="C88" s="37"/>
      <c r="D88" s="37"/>
      <c r="E88" s="20"/>
      <c r="F88" s="63"/>
      <c r="G88" s="70"/>
      <c r="H88" s="70"/>
      <c r="I88" s="70"/>
      <c r="L88" s="100"/>
      <c r="M88" s="100"/>
      <c r="N88" s="100"/>
    </row>
    <row r="89" spans="1:19" ht="13.5" thickBot="1" x14ac:dyDescent="0.25">
      <c r="A89" s="90" t="s">
        <v>69</v>
      </c>
      <c r="B89" s="85">
        <v>2550</v>
      </c>
      <c r="C89" s="85">
        <v>2461369.6321470775</v>
      </c>
      <c r="D89" s="85">
        <v>1918</v>
      </c>
      <c r="E89" s="20"/>
      <c r="F89" s="54" t="s">
        <v>69</v>
      </c>
      <c r="G89" s="51">
        <v>1986</v>
      </c>
      <c r="H89" s="51">
        <v>2046703.9050847478</v>
      </c>
      <c r="I89" s="55">
        <v>1318</v>
      </c>
      <c r="K89" s="101" t="s">
        <v>69</v>
      </c>
      <c r="L89" s="99">
        <v>0.28398791540785506</v>
      </c>
      <c r="M89" s="99">
        <v>0.20260171783136349</v>
      </c>
      <c r="N89" s="99">
        <v>0.45523520485584212</v>
      </c>
      <c r="P89" s="6"/>
      <c r="Q89" s="6"/>
      <c r="R89" s="6"/>
      <c r="S89" s="6"/>
    </row>
    <row r="90" spans="1:19" ht="13.5" thickBot="1" x14ac:dyDescent="0.25">
      <c r="A90" s="91" t="s">
        <v>70</v>
      </c>
      <c r="B90" s="34">
        <v>2550</v>
      </c>
      <c r="C90" s="34">
        <v>2461369.6321470775</v>
      </c>
      <c r="D90" s="35">
        <v>1918</v>
      </c>
      <c r="E90" s="20"/>
      <c r="F90" s="71" t="s">
        <v>70</v>
      </c>
      <c r="G90" s="61">
        <v>1986</v>
      </c>
      <c r="H90" s="61">
        <v>2046703.9050847478</v>
      </c>
      <c r="I90" s="62">
        <v>1318</v>
      </c>
      <c r="K90" s="13" t="s">
        <v>70</v>
      </c>
      <c r="L90" s="104">
        <v>0.28398791540785506</v>
      </c>
      <c r="M90" s="104">
        <v>0.20260171783136349</v>
      </c>
      <c r="N90" s="105">
        <v>0.45523520485584212</v>
      </c>
    </row>
    <row r="91" spans="1:19" ht="13.5" thickBot="1" x14ac:dyDescent="0.25">
      <c r="B91" s="37"/>
      <c r="C91" s="37"/>
      <c r="D91" s="37"/>
      <c r="E91" s="20"/>
      <c r="F91" s="63"/>
      <c r="G91" s="70"/>
      <c r="H91" s="70"/>
      <c r="I91" s="70"/>
      <c r="L91" s="100"/>
      <c r="M91" s="100"/>
      <c r="N91" s="100"/>
    </row>
    <row r="92" spans="1:19" ht="13.5" thickBot="1" x14ac:dyDescent="0.25">
      <c r="A92" s="92" t="s">
        <v>71</v>
      </c>
      <c r="B92" s="125"/>
      <c r="C92" s="125"/>
      <c r="D92" s="126"/>
      <c r="E92" s="20"/>
      <c r="F92" s="72" t="s">
        <v>71</v>
      </c>
      <c r="G92" s="125"/>
      <c r="H92" s="125"/>
      <c r="I92" s="126"/>
      <c r="K92" s="14" t="s">
        <v>71</v>
      </c>
      <c r="L92" s="125"/>
      <c r="M92" s="125"/>
      <c r="N92" s="126"/>
    </row>
  </sheetData>
  <mergeCells count="1">
    <mergeCell ref="K1:L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tabColor theme="3"/>
  </sheetPr>
  <dimension ref="A1:S92"/>
  <sheetViews>
    <sheetView zoomScaleNormal="100" workbookViewId="0">
      <selection activeCell="B2" sqref="B2"/>
    </sheetView>
  </sheetViews>
  <sheetFormatPr baseColWidth="10" defaultColWidth="9.140625" defaultRowHeight="12.75" x14ac:dyDescent="0.2"/>
  <cols>
    <col min="1" max="1" width="26.28515625" style="24" bestFit="1" customWidth="1"/>
    <col min="2" max="2" width="12.42578125" style="24" bestFit="1" customWidth="1"/>
    <col min="3" max="3" width="13.28515625" style="24" bestFit="1" customWidth="1"/>
    <col min="4" max="4" width="9.140625" style="24"/>
    <col min="5" max="5" width="9.140625" style="2"/>
    <col min="6" max="6" width="26.28515625" style="43" bestFit="1" customWidth="1"/>
    <col min="7" max="7" width="12.42578125" style="43" bestFit="1" customWidth="1"/>
    <col min="8" max="8" width="13.140625" style="43" bestFit="1" customWidth="1"/>
    <col min="9" max="9" width="11.5703125" style="43" customWidth="1"/>
    <col min="10" max="10" width="9.140625" style="2"/>
    <col min="11" max="11" width="26.28515625" style="2" bestFit="1" customWidth="1"/>
    <col min="12" max="12" width="12.140625" style="2" bestFit="1" customWidth="1"/>
    <col min="13" max="13" width="16.42578125" style="2" customWidth="1"/>
    <col min="14" max="14" width="14.140625" style="2" customWidth="1"/>
    <col min="15" max="247" width="9.140625" style="2"/>
    <col min="248" max="248" width="22.7109375" style="2" bestFit="1" customWidth="1"/>
    <col min="249" max="249" width="12.140625" style="2" customWidth="1"/>
    <col min="250" max="250" width="16.7109375" style="2" customWidth="1"/>
    <col min="251" max="251" width="13.28515625" style="2" bestFit="1" customWidth="1"/>
    <col min="252" max="503" width="9.140625" style="2"/>
    <col min="504" max="504" width="22.7109375" style="2" bestFit="1" customWidth="1"/>
    <col min="505" max="505" width="12.140625" style="2" customWidth="1"/>
    <col min="506" max="506" width="16.7109375" style="2" customWidth="1"/>
    <col min="507" max="507" width="13.28515625" style="2" bestFit="1" customWidth="1"/>
    <col min="508" max="759" width="9.140625" style="2"/>
    <col min="760" max="760" width="22.7109375" style="2" bestFit="1" customWidth="1"/>
    <col min="761" max="761" width="12.140625" style="2" customWidth="1"/>
    <col min="762" max="762" width="16.7109375" style="2" customWidth="1"/>
    <col min="763" max="763" width="13.28515625" style="2" bestFit="1" customWidth="1"/>
    <col min="764" max="1015" width="9.140625" style="2"/>
    <col min="1016" max="1016" width="22.7109375" style="2" bestFit="1" customWidth="1"/>
    <col min="1017" max="1017" width="12.140625" style="2" customWidth="1"/>
    <col min="1018" max="1018" width="16.7109375" style="2" customWidth="1"/>
    <col min="1019" max="1019" width="13.28515625" style="2" bestFit="1" customWidth="1"/>
    <col min="1020" max="1271" width="9.140625" style="2"/>
    <col min="1272" max="1272" width="22.7109375" style="2" bestFit="1" customWidth="1"/>
    <col min="1273" max="1273" width="12.140625" style="2" customWidth="1"/>
    <col min="1274" max="1274" width="16.7109375" style="2" customWidth="1"/>
    <col min="1275" max="1275" width="13.28515625" style="2" bestFit="1" customWidth="1"/>
    <col min="1276" max="1527" width="9.140625" style="2"/>
    <col min="1528" max="1528" width="22.7109375" style="2" bestFit="1" customWidth="1"/>
    <col min="1529" max="1529" width="12.140625" style="2" customWidth="1"/>
    <col min="1530" max="1530" width="16.7109375" style="2" customWidth="1"/>
    <col min="1531" max="1531" width="13.28515625" style="2" bestFit="1" customWidth="1"/>
    <col min="1532" max="1783" width="9.140625" style="2"/>
    <col min="1784" max="1784" width="22.7109375" style="2" bestFit="1" customWidth="1"/>
    <col min="1785" max="1785" width="12.140625" style="2" customWidth="1"/>
    <col min="1786" max="1786" width="16.7109375" style="2" customWidth="1"/>
    <col min="1787" max="1787" width="13.28515625" style="2" bestFit="1" customWidth="1"/>
    <col min="1788" max="2039" width="9.140625" style="2"/>
    <col min="2040" max="2040" width="22.7109375" style="2" bestFit="1" customWidth="1"/>
    <col min="2041" max="2041" width="12.140625" style="2" customWidth="1"/>
    <col min="2042" max="2042" width="16.7109375" style="2" customWidth="1"/>
    <col min="2043" max="2043" width="13.28515625" style="2" bestFit="1" customWidth="1"/>
    <col min="2044" max="2295" width="9.140625" style="2"/>
    <col min="2296" max="2296" width="22.7109375" style="2" bestFit="1" customWidth="1"/>
    <col min="2297" max="2297" width="12.140625" style="2" customWidth="1"/>
    <col min="2298" max="2298" width="16.7109375" style="2" customWidth="1"/>
    <col min="2299" max="2299" width="13.28515625" style="2" bestFit="1" customWidth="1"/>
    <col min="2300" max="2551" width="9.140625" style="2"/>
    <col min="2552" max="2552" width="22.7109375" style="2" bestFit="1" customWidth="1"/>
    <col min="2553" max="2553" width="12.140625" style="2" customWidth="1"/>
    <col min="2554" max="2554" width="16.7109375" style="2" customWidth="1"/>
    <col min="2555" max="2555" width="13.28515625" style="2" bestFit="1" customWidth="1"/>
    <col min="2556" max="2807" width="9.140625" style="2"/>
    <col min="2808" max="2808" width="22.7109375" style="2" bestFit="1" customWidth="1"/>
    <col min="2809" max="2809" width="12.140625" style="2" customWidth="1"/>
    <col min="2810" max="2810" width="16.7109375" style="2" customWidth="1"/>
    <col min="2811" max="2811" width="13.28515625" style="2" bestFit="1" customWidth="1"/>
    <col min="2812" max="3063" width="9.140625" style="2"/>
    <col min="3064" max="3064" width="22.7109375" style="2" bestFit="1" customWidth="1"/>
    <col min="3065" max="3065" width="12.140625" style="2" customWidth="1"/>
    <col min="3066" max="3066" width="16.7109375" style="2" customWidth="1"/>
    <col min="3067" max="3067" width="13.28515625" style="2" bestFit="1" customWidth="1"/>
    <col min="3068" max="3319" width="9.140625" style="2"/>
    <col min="3320" max="3320" width="22.7109375" style="2" bestFit="1" customWidth="1"/>
    <col min="3321" max="3321" width="12.140625" style="2" customWidth="1"/>
    <col min="3322" max="3322" width="16.7109375" style="2" customWidth="1"/>
    <col min="3323" max="3323" width="13.28515625" style="2" bestFit="1" customWidth="1"/>
    <col min="3324" max="3575" width="9.140625" style="2"/>
    <col min="3576" max="3576" width="22.7109375" style="2" bestFit="1" customWidth="1"/>
    <col min="3577" max="3577" width="12.140625" style="2" customWidth="1"/>
    <col min="3578" max="3578" width="16.7109375" style="2" customWidth="1"/>
    <col min="3579" max="3579" width="13.28515625" style="2" bestFit="1" customWidth="1"/>
    <col min="3580" max="3831" width="9.140625" style="2"/>
    <col min="3832" max="3832" width="22.7109375" style="2" bestFit="1" customWidth="1"/>
    <col min="3833" max="3833" width="12.140625" style="2" customWidth="1"/>
    <col min="3834" max="3834" width="16.7109375" style="2" customWidth="1"/>
    <col min="3835" max="3835" width="13.28515625" style="2" bestFit="1" customWidth="1"/>
    <col min="3836" max="4087" width="9.140625" style="2"/>
    <col min="4088" max="4088" width="22.7109375" style="2" bestFit="1" customWidth="1"/>
    <col min="4089" max="4089" width="12.140625" style="2" customWidth="1"/>
    <col min="4090" max="4090" width="16.7109375" style="2" customWidth="1"/>
    <col min="4091" max="4091" width="13.28515625" style="2" bestFit="1" customWidth="1"/>
    <col min="4092" max="4343" width="9.140625" style="2"/>
    <col min="4344" max="4344" width="22.7109375" style="2" bestFit="1" customWidth="1"/>
    <col min="4345" max="4345" width="12.140625" style="2" customWidth="1"/>
    <col min="4346" max="4346" width="16.7109375" style="2" customWidth="1"/>
    <col min="4347" max="4347" width="13.28515625" style="2" bestFit="1" customWidth="1"/>
    <col min="4348" max="4599" width="9.140625" style="2"/>
    <col min="4600" max="4600" width="22.7109375" style="2" bestFit="1" customWidth="1"/>
    <col min="4601" max="4601" width="12.140625" style="2" customWidth="1"/>
    <col min="4602" max="4602" width="16.7109375" style="2" customWidth="1"/>
    <col min="4603" max="4603" width="13.28515625" style="2" bestFit="1" customWidth="1"/>
    <col min="4604" max="4855" width="9.140625" style="2"/>
    <col min="4856" max="4856" width="22.7109375" style="2" bestFit="1" customWidth="1"/>
    <col min="4857" max="4857" width="12.140625" style="2" customWidth="1"/>
    <col min="4858" max="4858" width="16.7109375" style="2" customWidth="1"/>
    <col min="4859" max="4859" width="13.28515625" style="2" bestFit="1" customWidth="1"/>
    <col min="4860" max="5111" width="9.140625" style="2"/>
    <col min="5112" max="5112" width="22.7109375" style="2" bestFit="1" customWidth="1"/>
    <col min="5113" max="5113" width="12.140625" style="2" customWidth="1"/>
    <col min="5114" max="5114" width="16.7109375" style="2" customWidth="1"/>
    <col min="5115" max="5115" width="13.28515625" style="2" bestFit="1" customWidth="1"/>
    <col min="5116" max="5367" width="9.140625" style="2"/>
    <col min="5368" max="5368" width="22.7109375" style="2" bestFit="1" customWidth="1"/>
    <col min="5369" max="5369" width="12.140625" style="2" customWidth="1"/>
    <col min="5370" max="5370" width="16.7109375" style="2" customWidth="1"/>
    <col min="5371" max="5371" width="13.28515625" style="2" bestFit="1" customWidth="1"/>
    <col min="5372" max="5623" width="9.140625" style="2"/>
    <col min="5624" max="5624" width="22.7109375" style="2" bestFit="1" customWidth="1"/>
    <col min="5625" max="5625" width="12.140625" style="2" customWidth="1"/>
    <col min="5626" max="5626" width="16.7109375" style="2" customWidth="1"/>
    <col min="5627" max="5627" width="13.28515625" style="2" bestFit="1" customWidth="1"/>
    <col min="5628" max="5879" width="9.140625" style="2"/>
    <col min="5880" max="5880" width="22.7109375" style="2" bestFit="1" customWidth="1"/>
    <col min="5881" max="5881" width="12.140625" style="2" customWidth="1"/>
    <col min="5882" max="5882" width="16.7109375" style="2" customWidth="1"/>
    <col min="5883" max="5883" width="13.28515625" style="2" bestFit="1" customWidth="1"/>
    <col min="5884" max="6135" width="9.140625" style="2"/>
    <col min="6136" max="6136" width="22.7109375" style="2" bestFit="1" customWidth="1"/>
    <col min="6137" max="6137" width="12.140625" style="2" customWidth="1"/>
    <col min="6138" max="6138" width="16.7109375" style="2" customWidth="1"/>
    <col min="6139" max="6139" width="13.28515625" style="2" bestFit="1" customWidth="1"/>
    <col min="6140" max="6391" width="9.140625" style="2"/>
    <col min="6392" max="6392" width="22.7109375" style="2" bestFit="1" customWidth="1"/>
    <col min="6393" max="6393" width="12.140625" style="2" customWidth="1"/>
    <col min="6394" max="6394" width="16.7109375" style="2" customWidth="1"/>
    <col min="6395" max="6395" width="13.28515625" style="2" bestFit="1" customWidth="1"/>
    <col min="6396" max="6647" width="9.140625" style="2"/>
    <col min="6648" max="6648" width="22.7109375" style="2" bestFit="1" customWidth="1"/>
    <col min="6649" max="6649" width="12.140625" style="2" customWidth="1"/>
    <col min="6650" max="6650" width="16.7109375" style="2" customWidth="1"/>
    <col min="6651" max="6651" width="13.28515625" style="2" bestFit="1" customWidth="1"/>
    <col min="6652" max="6903" width="9.140625" style="2"/>
    <col min="6904" max="6904" width="22.7109375" style="2" bestFit="1" customWidth="1"/>
    <col min="6905" max="6905" width="12.140625" style="2" customWidth="1"/>
    <col min="6906" max="6906" width="16.7109375" style="2" customWidth="1"/>
    <col min="6907" max="6907" width="13.28515625" style="2" bestFit="1" customWidth="1"/>
    <col min="6908" max="7159" width="9.140625" style="2"/>
    <col min="7160" max="7160" width="22.7109375" style="2" bestFit="1" customWidth="1"/>
    <col min="7161" max="7161" width="12.140625" style="2" customWidth="1"/>
    <col min="7162" max="7162" width="16.7109375" style="2" customWidth="1"/>
    <col min="7163" max="7163" width="13.28515625" style="2" bestFit="1" customWidth="1"/>
    <col min="7164" max="7415" width="9.140625" style="2"/>
    <col min="7416" max="7416" width="22.7109375" style="2" bestFit="1" customWidth="1"/>
    <col min="7417" max="7417" width="12.140625" style="2" customWidth="1"/>
    <col min="7418" max="7418" width="16.7109375" style="2" customWidth="1"/>
    <col min="7419" max="7419" width="13.28515625" style="2" bestFit="1" customWidth="1"/>
    <col min="7420" max="7671" width="9.140625" style="2"/>
    <col min="7672" max="7672" width="22.7109375" style="2" bestFit="1" customWidth="1"/>
    <col min="7673" max="7673" width="12.140625" style="2" customWidth="1"/>
    <col min="7674" max="7674" width="16.7109375" style="2" customWidth="1"/>
    <col min="7675" max="7675" width="13.28515625" style="2" bestFit="1" customWidth="1"/>
    <col min="7676" max="7927" width="9.140625" style="2"/>
    <col min="7928" max="7928" width="22.7109375" style="2" bestFit="1" customWidth="1"/>
    <col min="7929" max="7929" width="12.140625" style="2" customWidth="1"/>
    <col min="7930" max="7930" width="16.7109375" style="2" customWidth="1"/>
    <col min="7931" max="7931" width="13.28515625" style="2" bestFit="1" customWidth="1"/>
    <col min="7932" max="8183" width="9.140625" style="2"/>
    <col min="8184" max="8184" width="22.7109375" style="2" bestFit="1" customWidth="1"/>
    <col min="8185" max="8185" width="12.140625" style="2" customWidth="1"/>
    <col min="8186" max="8186" width="16.7109375" style="2" customWidth="1"/>
    <col min="8187" max="8187" width="13.28515625" style="2" bestFit="1" customWidth="1"/>
    <col min="8188" max="8439" width="9.140625" style="2"/>
    <col min="8440" max="8440" width="22.7109375" style="2" bestFit="1" customWidth="1"/>
    <col min="8441" max="8441" width="12.140625" style="2" customWidth="1"/>
    <col min="8442" max="8442" width="16.7109375" style="2" customWidth="1"/>
    <col min="8443" max="8443" width="13.28515625" style="2" bestFit="1" customWidth="1"/>
    <col min="8444" max="8695" width="9.140625" style="2"/>
    <col min="8696" max="8696" width="22.7109375" style="2" bestFit="1" customWidth="1"/>
    <col min="8697" max="8697" width="12.140625" style="2" customWidth="1"/>
    <col min="8698" max="8698" width="16.7109375" style="2" customWidth="1"/>
    <col min="8699" max="8699" width="13.28515625" style="2" bestFit="1" customWidth="1"/>
    <col min="8700" max="8951" width="9.140625" style="2"/>
    <col min="8952" max="8952" width="22.7109375" style="2" bestFit="1" customWidth="1"/>
    <col min="8953" max="8953" width="12.140625" style="2" customWidth="1"/>
    <col min="8954" max="8954" width="16.7109375" style="2" customWidth="1"/>
    <col min="8955" max="8955" width="13.28515625" style="2" bestFit="1" customWidth="1"/>
    <col min="8956" max="9207" width="9.140625" style="2"/>
    <col min="9208" max="9208" width="22.7109375" style="2" bestFit="1" customWidth="1"/>
    <col min="9209" max="9209" width="12.140625" style="2" customWidth="1"/>
    <col min="9210" max="9210" width="16.7109375" style="2" customWidth="1"/>
    <col min="9211" max="9211" width="13.28515625" style="2" bestFit="1" customWidth="1"/>
    <col min="9212" max="9463" width="9.140625" style="2"/>
    <col min="9464" max="9464" width="22.7109375" style="2" bestFit="1" customWidth="1"/>
    <col min="9465" max="9465" width="12.140625" style="2" customWidth="1"/>
    <col min="9466" max="9466" width="16.7109375" style="2" customWidth="1"/>
    <col min="9467" max="9467" width="13.28515625" style="2" bestFit="1" customWidth="1"/>
    <col min="9468" max="9719" width="9.140625" style="2"/>
    <col min="9720" max="9720" width="22.7109375" style="2" bestFit="1" customWidth="1"/>
    <col min="9721" max="9721" width="12.140625" style="2" customWidth="1"/>
    <col min="9722" max="9722" width="16.7109375" style="2" customWidth="1"/>
    <col min="9723" max="9723" width="13.28515625" style="2" bestFit="1" customWidth="1"/>
    <col min="9724" max="9975" width="9.140625" style="2"/>
    <col min="9976" max="9976" width="22.7109375" style="2" bestFit="1" customWidth="1"/>
    <col min="9977" max="9977" width="12.140625" style="2" customWidth="1"/>
    <col min="9978" max="9978" width="16.7109375" style="2" customWidth="1"/>
    <col min="9979" max="9979" width="13.28515625" style="2" bestFit="1" customWidth="1"/>
    <col min="9980" max="10231" width="9.140625" style="2"/>
    <col min="10232" max="10232" width="22.7109375" style="2" bestFit="1" customWidth="1"/>
    <col min="10233" max="10233" width="12.140625" style="2" customWidth="1"/>
    <col min="10234" max="10234" width="16.7109375" style="2" customWidth="1"/>
    <col min="10235" max="10235" width="13.28515625" style="2" bestFit="1" customWidth="1"/>
    <col min="10236" max="10487" width="9.140625" style="2"/>
    <col min="10488" max="10488" width="22.7109375" style="2" bestFit="1" customWidth="1"/>
    <col min="10489" max="10489" width="12.140625" style="2" customWidth="1"/>
    <col min="10490" max="10490" width="16.7109375" style="2" customWidth="1"/>
    <col min="10491" max="10491" width="13.28515625" style="2" bestFit="1" customWidth="1"/>
    <col min="10492" max="10743" width="9.140625" style="2"/>
    <col min="10744" max="10744" width="22.7109375" style="2" bestFit="1" customWidth="1"/>
    <col min="10745" max="10745" width="12.140625" style="2" customWidth="1"/>
    <col min="10746" max="10746" width="16.7109375" style="2" customWidth="1"/>
    <col min="10747" max="10747" width="13.28515625" style="2" bestFit="1" customWidth="1"/>
    <col min="10748" max="10999" width="9.140625" style="2"/>
    <col min="11000" max="11000" width="22.7109375" style="2" bestFit="1" customWidth="1"/>
    <col min="11001" max="11001" width="12.140625" style="2" customWidth="1"/>
    <col min="11002" max="11002" width="16.7109375" style="2" customWidth="1"/>
    <col min="11003" max="11003" width="13.28515625" style="2" bestFit="1" customWidth="1"/>
    <col min="11004" max="11255" width="9.140625" style="2"/>
    <col min="11256" max="11256" width="22.7109375" style="2" bestFit="1" customWidth="1"/>
    <col min="11257" max="11257" width="12.140625" style="2" customWidth="1"/>
    <col min="11258" max="11258" width="16.7109375" style="2" customWidth="1"/>
    <col min="11259" max="11259" width="13.28515625" style="2" bestFit="1" customWidth="1"/>
    <col min="11260" max="11511" width="9.140625" style="2"/>
    <col min="11512" max="11512" width="22.7109375" style="2" bestFit="1" customWidth="1"/>
    <col min="11513" max="11513" width="12.140625" style="2" customWidth="1"/>
    <col min="11514" max="11514" width="16.7109375" style="2" customWidth="1"/>
    <col min="11515" max="11515" width="13.28515625" style="2" bestFit="1" customWidth="1"/>
    <col min="11516" max="11767" width="9.140625" style="2"/>
    <col min="11768" max="11768" width="22.7109375" style="2" bestFit="1" customWidth="1"/>
    <col min="11769" max="11769" width="12.140625" style="2" customWidth="1"/>
    <col min="11770" max="11770" width="16.7109375" style="2" customWidth="1"/>
    <col min="11771" max="11771" width="13.28515625" style="2" bestFit="1" customWidth="1"/>
    <col min="11772" max="12023" width="9.140625" style="2"/>
    <col min="12024" max="12024" width="22.7109375" style="2" bestFit="1" customWidth="1"/>
    <col min="12025" max="12025" width="12.140625" style="2" customWidth="1"/>
    <col min="12026" max="12026" width="16.7109375" style="2" customWidth="1"/>
    <col min="12027" max="12027" width="13.28515625" style="2" bestFit="1" customWidth="1"/>
    <col min="12028" max="12279" width="9.140625" style="2"/>
    <col min="12280" max="12280" width="22.7109375" style="2" bestFit="1" customWidth="1"/>
    <col min="12281" max="12281" width="12.140625" style="2" customWidth="1"/>
    <col min="12282" max="12282" width="16.7109375" style="2" customWidth="1"/>
    <col min="12283" max="12283" width="13.28515625" style="2" bestFit="1" customWidth="1"/>
    <col min="12284" max="12535" width="9.140625" style="2"/>
    <col min="12536" max="12536" width="22.7109375" style="2" bestFit="1" customWidth="1"/>
    <col min="12537" max="12537" width="12.140625" style="2" customWidth="1"/>
    <col min="12538" max="12538" width="16.7109375" style="2" customWidth="1"/>
    <col min="12539" max="12539" width="13.28515625" style="2" bestFit="1" customWidth="1"/>
    <col min="12540" max="12791" width="9.140625" style="2"/>
    <col min="12792" max="12792" width="22.7109375" style="2" bestFit="1" customWidth="1"/>
    <col min="12793" max="12793" width="12.140625" style="2" customWidth="1"/>
    <col min="12794" max="12794" width="16.7109375" style="2" customWidth="1"/>
    <col min="12795" max="12795" width="13.28515625" style="2" bestFit="1" customWidth="1"/>
    <col min="12796" max="13047" width="9.140625" style="2"/>
    <col min="13048" max="13048" width="22.7109375" style="2" bestFit="1" customWidth="1"/>
    <col min="13049" max="13049" width="12.140625" style="2" customWidth="1"/>
    <col min="13050" max="13050" width="16.7109375" style="2" customWidth="1"/>
    <col min="13051" max="13051" width="13.28515625" style="2" bestFit="1" customWidth="1"/>
    <col min="13052" max="13303" width="9.140625" style="2"/>
    <col min="13304" max="13304" width="22.7109375" style="2" bestFit="1" customWidth="1"/>
    <col min="13305" max="13305" width="12.140625" style="2" customWidth="1"/>
    <col min="13306" max="13306" width="16.7109375" style="2" customWidth="1"/>
    <col min="13307" max="13307" width="13.28515625" style="2" bestFit="1" customWidth="1"/>
    <col min="13308" max="13559" width="9.140625" style="2"/>
    <col min="13560" max="13560" width="22.7109375" style="2" bestFit="1" customWidth="1"/>
    <col min="13561" max="13561" width="12.140625" style="2" customWidth="1"/>
    <col min="13562" max="13562" width="16.7109375" style="2" customWidth="1"/>
    <col min="13563" max="13563" width="13.28515625" style="2" bestFit="1" customWidth="1"/>
    <col min="13564" max="13815" width="9.140625" style="2"/>
    <col min="13816" max="13816" width="22.7109375" style="2" bestFit="1" customWidth="1"/>
    <col min="13817" max="13817" width="12.140625" style="2" customWidth="1"/>
    <col min="13818" max="13818" width="16.7109375" style="2" customWidth="1"/>
    <col min="13819" max="13819" width="13.28515625" style="2" bestFit="1" customWidth="1"/>
    <col min="13820" max="14071" width="9.140625" style="2"/>
    <col min="14072" max="14072" width="22.7109375" style="2" bestFit="1" customWidth="1"/>
    <col min="14073" max="14073" width="12.140625" style="2" customWidth="1"/>
    <col min="14074" max="14074" width="16.7109375" style="2" customWidth="1"/>
    <col min="14075" max="14075" width="13.28515625" style="2" bestFit="1" customWidth="1"/>
    <col min="14076" max="14327" width="9.140625" style="2"/>
    <col min="14328" max="14328" width="22.7109375" style="2" bestFit="1" customWidth="1"/>
    <col min="14329" max="14329" width="12.140625" style="2" customWidth="1"/>
    <col min="14330" max="14330" width="16.7109375" style="2" customWidth="1"/>
    <col min="14331" max="14331" width="13.28515625" style="2" bestFit="1" customWidth="1"/>
    <col min="14332" max="14583" width="9.140625" style="2"/>
    <col min="14584" max="14584" width="22.7109375" style="2" bestFit="1" customWidth="1"/>
    <col min="14585" max="14585" width="12.140625" style="2" customWidth="1"/>
    <col min="14586" max="14586" width="16.7109375" style="2" customWidth="1"/>
    <col min="14587" max="14587" width="13.28515625" style="2" bestFit="1" customWidth="1"/>
    <col min="14588" max="14839" width="9.140625" style="2"/>
    <col min="14840" max="14840" width="22.7109375" style="2" bestFit="1" customWidth="1"/>
    <col min="14841" max="14841" width="12.140625" style="2" customWidth="1"/>
    <col min="14842" max="14842" width="16.7109375" style="2" customWidth="1"/>
    <col min="14843" max="14843" width="13.28515625" style="2" bestFit="1" customWidth="1"/>
    <col min="14844" max="15095" width="9.140625" style="2"/>
    <col min="15096" max="15096" width="22.7109375" style="2" bestFit="1" customWidth="1"/>
    <col min="15097" max="15097" width="12.140625" style="2" customWidth="1"/>
    <col min="15098" max="15098" width="16.7109375" style="2" customWidth="1"/>
    <col min="15099" max="15099" width="13.28515625" style="2" bestFit="1" customWidth="1"/>
    <col min="15100" max="15351" width="9.140625" style="2"/>
    <col min="15352" max="15352" width="22.7109375" style="2" bestFit="1" customWidth="1"/>
    <col min="15353" max="15353" width="12.140625" style="2" customWidth="1"/>
    <col min="15354" max="15354" width="16.7109375" style="2" customWidth="1"/>
    <col min="15355" max="15355" width="13.28515625" style="2" bestFit="1" customWidth="1"/>
    <col min="15356" max="15607" width="9.140625" style="2"/>
    <col min="15608" max="15608" width="22.7109375" style="2" bestFit="1" customWidth="1"/>
    <col min="15609" max="15609" width="12.140625" style="2" customWidth="1"/>
    <col min="15610" max="15610" width="16.7109375" style="2" customWidth="1"/>
    <col min="15611" max="15611" width="13.28515625" style="2" bestFit="1" customWidth="1"/>
    <col min="15612" max="15863" width="9.140625" style="2"/>
    <col min="15864" max="15864" width="22.7109375" style="2" bestFit="1" customWidth="1"/>
    <col min="15865" max="15865" width="12.140625" style="2" customWidth="1"/>
    <col min="15866" max="15866" width="16.7109375" style="2" customWidth="1"/>
    <col min="15867" max="15867" width="13.28515625" style="2" bestFit="1" customWidth="1"/>
    <col min="15868" max="16119" width="9.140625" style="2"/>
    <col min="16120" max="16120" width="22.7109375" style="2" bestFit="1" customWidth="1"/>
    <col min="16121" max="16121" width="12.140625" style="2" customWidth="1"/>
    <col min="16122" max="16122" width="16.7109375" style="2" customWidth="1"/>
    <col min="16123" max="16123" width="13.28515625" style="2" bestFit="1" customWidth="1"/>
    <col min="16124" max="16384" width="9.140625" style="2"/>
  </cols>
  <sheetData>
    <row r="1" spans="1:19" x14ac:dyDescent="0.2">
      <c r="A1" s="22" t="s">
        <v>73</v>
      </c>
      <c r="B1" s="23" t="s">
        <v>75</v>
      </c>
      <c r="C1" s="25"/>
      <c r="D1" s="25"/>
      <c r="F1" s="41" t="s">
        <v>73</v>
      </c>
      <c r="G1" s="42" t="s">
        <v>75</v>
      </c>
      <c r="K1" s="169" t="s">
        <v>76</v>
      </c>
      <c r="L1" s="169"/>
      <c r="M1" s="44" t="s">
        <v>74</v>
      </c>
      <c r="N1" s="1"/>
    </row>
    <row r="2" spans="1:19" x14ac:dyDescent="0.2">
      <c r="A2" s="25" t="s">
        <v>83</v>
      </c>
      <c r="B2" s="26">
        <f>'Mayo 2021'!B2</f>
        <v>2021</v>
      </c>
      <c r="C2" s="25"/>
      <c r="D2" s="25"/>
      <c r="F2" s="44" t="str">
        <f>A2</f>
        <v>MES: JUNIO</v>
      </c>
      <c r="G2" s="45">
        <f>'Mayo 2021'!G2</f>
        <v>2020</v>
      </c>
      <c r="K2" s="1" t="str">
        <f>A2</f>
        <v>MES: JUNIO</v>
      </c>
      <c r="L2" s="3"/>
      <c r="M2" s="1" t="str">
        <f>'Mayo 2021'!M2</f>
        <v>2021/2020</v>
      </c>
      <c r="N2" s="1"/>
    </row>
    <row r="3" spans="1:19" ht="15.75" thickBot="1" x14ac:dyDescent="0.35">
      <c r="A3" s="81"/>
      <c r="K3" s="17"/>
    </row>
    <row r="4" spans="1:19" ht="13.5" thickBot="1" x14ac:dyDescent="0.25">
      <c r="A4" s="27"/>
      <c r="B4" s="95" t="s">
        <v>72</v>
      </c>
      <c r="C4" s="82" t="s">
        <v>0</v>
      </c>
      <c r="D4" s="83" t="s">
        <v>3</v>
      </c>
      <c r="F4" s="46"/>
      <c r="G4" s="96" t="s">
        <v>72</v>
      </c>
      <c r="H4" s="47" t="s">
        <v>0</v>
      </c>
      <c r="I4" s="48" t="s">
        <v>3</v>
      </c>
      <c r="K4" s="4"/>
      <c r="L4" s="97" t="s">
        <v>2</v>
      </c>
      <c r="M4" s="18" t="s">
        <v>0</v>
      </c>
      <c r="N4" s="19" t="s">
        <v>3</v>
      </c>
    </row>
    <row r="5" spans="1:19" ht="13.5" thickBot="1" x14ac:dyDescent="0.25">
      <c r="A5" s="27"/>
      <c r="B5" s="27"/>
      <c r="C5" s="28"/>
      <c r="D5" s="27"/>
      <c r="F5" s="46"/>
      <c r="G5" s="46"/>
      <c r="H5" s="49"/>
      <c r="I5" s="46"/>
      <c r="K5" s="4"/>
      <c r="L5" s="5"/>
      <c r="M5" s="5"/>
      <c r="N5" s="4"/>
    </row>
    <row r="6" spans="1:19" ht="13.5" thickBot="1" x14ac:dyDescent="0.25">
      <c r="A6" s="84" t="s">
        <v>1</v>
      </c>
      <c r="B6" s="85">
        <v>348145</v>
      </c>
      <c r="C6" s="85">
        <v>350753889.05245942</v>
      </c>
      <c r="D6" s="85">
        <v>228796</v>
      </c>
      <c r="E6" s="20"/>
      <c r="F6" s="50" t="s">
        <v>1</v>
      </c>
      <c r="G6" s="51">
        <v>249858</v>
      </c>
      <c r="H6" s="51">
        <v>251677029.78538224</v>
      </c>
      <c r="I6" s="51">
        <v>171450</v>
      </c>
      <c r="K6" s="98" t="s">
        <v>1</v>
      </c>
      <c r="L6" s="99">
        <v>0.39337143497506588</v>
      </c>
      <c r="M6" s="99">
        <v>0.39366667411628731</v>
      </c>
      <c r="N6" s="99">
        <v>0.33447652376786241</v>
      </c>
      <c r="P6" s="6"/>
      <c r="Q6" s="6"/>
      <c r="R6" s="6"/>
      <c r="S6" s="6"/>
    </row>
    <row r="7" spans="1:19" ht="12" customHeight="1" thickBot="1" x14ac:dyDescent="0.25">
      <c r="B7" s="111"/>
      <c r="C7" s="111"/>
      <c r="D7" s="111"/>
      <c r="E7" s="20"/>
      <c r="F7" s="52"/>
      <c r="G7" s="121"/>
      <c r="H7" s="121"/>
      <c r="I7" s="121"/>
      <c r="L7" s="100"/>
      <c r="M7" s="100"/>
      <c r="N7" s="100"/>
    </row>
    <row r="8" spans="1:19" ht="13.5" thickBot="1" x14ac:dyDescent="0.25">
      <c r="A8" s="86" t="s">
        <v>4</v>
      </c>
      <c r="B8" s="87">
        <v>37008</v>
      </c>
      <c r="C8" s="87">
        <v>32570991.60505797</v>
      </c>
      <c r="D8" s="87">
        <v>25045</v>
      </c>
      <c r="E8" s="20"/>
      <c r="F8" s="54" t="s">
        <v>4</v>
      </c>
      <c r="G8" s="51">
        <v>27867</v>
      </c>
      <c r="H8" s="51">
        <v>23519160.432222977</v>
      </c>
      <c r="I8" s="55">
        <v>20422</v>
      </c>
      <c r="K8" s="101" t="s">
        <v>4</v>
      </c>
      <c r="L8" s="99">
        <v>0.32802239207664985</v>
      </c>
      <c r="M8" s="99">
        <v>0.38487050585501859</v>
      </c>
      <c r="N8" s="99">
        <v>0.22637351875428458</v>
      </c>
      <c r="P8" s="6"/>
      <c r="Q8" s="6"/>
      <c r="R8" s="6"/>
      <c r="S8" s="6"/>
    </row>
    <row r="9" spans="1:19" ht="13.5" thickBot="1" x14ac:dyDescent="0.25">
      <c r="A9" s="29" t="s">
        <v>5</v>
      </c>
      <c r="B9" s="30">
        <v>2197</v>
      </c>
      <c r="C9" s="30">
        <v>2198852.493385863</v>
      </c>
      <c r="D9" s="31">
        <v>1203</v>
      </c>
      <c r="E9" s="21"/>
      <c r="F9" s="56" t="s">
        <v>5</v>
      </c>
      <c r="G9" s="57">
        <v>1386</v>
      </c>
      <c r="H9" s="57">
        <v>1634010.9230840318</v>
      </c>
      <c r="I9" s="58">
        <v>773</v>
      </c>
      <c r="K9" s="7" t="s">
        <v>5</v>
      </c>
      <c r="L9" s="102">
        <v>0.58513708513708518</v>
      </c>
      <c r="M9" s="102">
        <v>0.34567796476889479</v>
      </c>
      <c r="N9" s="102">
        <v>0.55627425614489012</v>
      </c>
    </row>
    <row r="10" spans="1:19" ht="13.5" thickBot="1" x14ac:dyDescent="0.25">
      <c r="A10" s="32" t="s">
        <v>6</v>
      </c>
      <c r="B10" s="30">
        <v>8650</v>
      </c>
      <c r="C10" s="30">
        <v>5220792.2250275062</v>
      </c>
      <c r="D10" s="31">
        <v>7405</v>
      </c>
      <c r="E10" s="20"/>
      <c r="F10" s="59" t="s">
        <v>6</v>
      </c>
      <c r="G10" s="79">
        <v>8052</v>
      </c>
      <c r="H10" s="79">
        <v>4595906.9416409275</v>
      </c>
      <c r="I10" s="80">
        <v>7207</v>
      </c>
      <c r="K10" s="8" t="s">
        <v>6</v>
      </c>
      <c r="L10" s="113">
        <v>7.4267262791853028E-2</v>
      </c>
      <c r="M10" s="113">
        <v>0.13596560838185057</v>
      </c>
      <c r="N10" s="115">
        <v>2.7473289857083305E-2</v>
      </c>
    </row>
    <row r="11" spans="1:19" ht="13.5" thickBot="1" x14ac:dyDescent="0.25">
      <c r="A11" s="32" t="s">
        <v>7</v>
      </c>
      <c r="B11" s="30">
        <v>2197</v>
      </c>
      <c r="C11" s="30">
        <v>2026319.1000004013</v>
      </c>
      <c r="D11" s="31">
        <v>1467</v>
      </c>
      <c r="E11" s="20"/>
      <c r="F11" s="59" t="s">
        <v>7</v>
      </c>
      <c r="G11" s="79">
        <v>1528</v>
      </c>
      <c r="H11" s="79">
        <v>1593460.8751950981</v>
      </c>
      <c r="I11" s="80">
        <v>1005</v>
      </c>
      <c r="K11" s="8" t="s">
        <v>7</v>
      </c>
      <c r="L11" s="113">
        <v>0.43782722513089012</v>
      </c>
      <c r="M11" s="113">
        <v>0.27164659738024977</v>
      </c>
      <c r="N11" s="115">
        <v>0.45970149253731352</v>
      </c>
    </row>
    <row r="12" spans="1:19" ht="13.5" thickBot="1" x14ac:dyDescent="0.25">
      <c r="A12" s="32" t="s">
        <v>8</v>
      </c>
      <c r="B12" s="30">
        <v>2422</v>
      </c>
      <c r="C12" s="30">
        <v>1935833.1738825194</v>
      </c>
      <c r="D12" s="31">
        <v>1708</v>
      </c>
      <c r="E12" s="20"/>
      <c r="F12" s="59" t="s">
        <v>8</v>
      </c>
      <c r="G12" s="79">
        <v>1829</v>
      </c>
      <c r="H12" s="79">
        <v>1385785.7480824254</v>
      </c>
      <c r="I12" s="80">
        <v>1417</v>
      </c>
      <c r="K12" s="8" t="s">
        <v>8</v>
      </c>
      <c r="L12" s="113">
        <v>0.32422088572990715</v>
      </c>
      <c r="M12" s="113">
        <v>0.39692097177447483</v>
      </c>
      <c r="N12" s="115">
        <v>0.20536344389555405</v>
      </c>
    </row>
    <row r="13" spans="1:19" ht="13.5" thickBot="1" x14ac:dyDescent="0.25">
      <c r="A13" s="32" t="s">
        <v>9</v>
      </c>
      <c r="B13" s="30">
        <v>2605</v>
      </c>
      <c r="C13" s="30">
        <v>2140651.5301256143</v>
      </c>
      <c r="D13" s="31">
        <v>1611</v>
      </c>
      <c r="E13" s="20"/>
      <c r="F13" s="59" t="s">
        <v>9</v>
      </c>
      <c r="G13" s="79">
        <v>2470</v>
      </c>
      <c r="H13" s="79">
        <v>1828919.20473165</v>
      </c>
      <c r="I13" s="80">
        <v>1615</v>
      </c>
      <c r="K13" s="8" t="s">
        <v>9</v>
      </c>
      <c r="L13" s="113">
        <v>5.4655870445344146E-2</v>
      </c>
      <c r="M13" s="113">
        <v>0.17044619827244012</v>
      </c>
      <c r="N13" s="115">
        <v>-2.4767801857584759E-3</v>
      </c>
    </row>
    <row r="14" spans="1:19" ht="13.5" thickBot="1" x14ac:dyDescent="0.25">
      <c r="A14" s="32" t="s">
        <v>10</v>
      </c>
      <c r="B14" s="30">
        <v>1420</v>
      </c>
      <c r="C14" s="30">
        <v>1587078.2661701764</v>
      </c>
      <c r="D14" s="31">
        <v>765</v>
      </c>
      <c r="E14" s="20"/>
      <c r="F14" s="59" t="s">
        <v>10</v>
      </c>
      <c r="G14" s="79">
        <v>1255</v>
      </c>
      <c r="H14" s="79">
        <v>1364448.2649079142</v>
      </c>
      <c r="I14" s="80">
        <v>840</v>
      </c>
      <c r="K14" s="8" t="s">
        <v>10</v>
      </c>
      <c r="L14" s="113">
        <v>0.13147410358565748</v>
      </c>
      <c r="M14" s="113">
        <v>0.16316485350749987</v>
      </c>
      <c r="N14" s="115">
        <v>-8.9285714285714302E-2</v>
      </c>
    </row>
    <row r="15" spans="1:19" ht="13.5" thickBot="1" x14ac:dyDescent="0.25">
      <c r="A15" s="32" t="s">
        <v>11</v>
      </c>
      <c r="B15" s="30">
        <v>5798</v>
      </c>
      <c r="C15" s="30">
        <v>4203922.7835984072</v>
      </c>
      <c r="D15" s="31">
        <v>4252</v>
      </c>
      <c r="E15" s="20"/>
      <c r="F15" s="59" t="s">
        <v>11</v>
      </c>
      <c r="G15" s="79">
        <v>3240</v>
      </c>
      <c r="H15" s="79">
        <v>2447629.211930892</v>
      </c>
      <c r="I15" s="80">
        <v>2459</v>
      </c>
      <c r="K15" s="8" t="s">
        <v>11</v>
      </c>
      <c r="L15" s="113">
        <v>0.78950617283950608</v>
      </c>
      <c r="M15" s="113">
        <v>0.71754886855677213</v>
      </c>
      <c r="N15" s="115">
        <v>0.72915819438796259</v>
      </c>
    </row>
    <row r="16" spans="1:19" ht="13.5" thickBot="1" x14ac:dyDescent="0.25">
      <c r="A16" s="33" t="s">
        <v>12</v>
      </c>
      <c r="B16" s="34">
        <v>11719</v>
      </c>
      <c r="C16" s="34">
        <v>13257542.03286748</v>
      </c>
      <c r="D16" s="35">
        <v>6634</v>
      </c>
      <c r="E16" s="20"/>
      <c r="F16" s="60" t="s">
        <v>12</v>
      </c>
      <c r="G16" s="109">
        <v>8107</v>
      </c>
      <c r="H16" s="109">
        <v>8668999.2626500353</v>
      </c>
      <c r="I16" s="110">
        <v>5106</v>
      </c>
      <c r="K16" s="9" t="s">
        <v>12</v>
      </c>
      <c r="L16" s="116">
        <v>0.44554089058838042</v>
      </c>
      <c r="M16" s="116">
        <v>0.52930478261625424</v>
      </c>
      <c r="N16" s="117">
        <v>0.29925577751664711</v>
      </c>
    </row>
    <row r="17" spans="1:19" ht="13.5" thickBot="1" x14ac:dyDescent="0.25">
      <c r="B17" s="36"/>
      <c r="C17" s="36"/>
      <c r="D17" s="36"/>
      <c r="E17" s="20"/>
      <c r="F17" s="63"/>
      <c r="G17" s="64"/>
      <c r="H17" s="64"/>
      <c r="I17" s="64"/>
      <c r="L17" s="106"/>
      <c r="M17" s="106"/>
      <c r="N17" s="106"/>
    </row>
    <row r="18" spans="1:19" ht="13.5" thickBot="1" x14ac:dyDescent="0.25">
      <c r="A18" s="88" t="s">
        <v>13</v>
      </c>
      <c r="B18" s="89">
        <v>17527</v>
      </c>
      <c r="C18" s="89">
        <v>17828104.803868636</v>
      </c>
      <c r="D18" s="89">
        <v>11880</v>
      </c>
      <c r="E18" s="20"/>
      <c r="F18" s="65" t="s">
        <v>13</v>
      </c>
      <c r="G18" s="66">
        <v>10920</v>
      </c>
      <c r="H18" s="66">
        <v>11148212.153710112</v>
      </c>
      <c r="I18" s="67">
        <v>7890</v>
      </c>
      <c r="K18" s="107" t="s">
        <v>13</v>
      </c>
      <c r="L18" s="108">
        <v>0.60503663003663011</v>
      </c>
      <c r="M18" s="108">
        <v>0.59918958825478263</v>
      </c>
      <c r="N18" s="120">
        <v>0.50570342205323193</v>
      </c>
    </row>
    <row r="19" spans="1:19" ht="13.5" thickBot="1" x14ac:dyDescent="0.25">
      <c r="A19" s="38" t="s">
        <v>14</v>
      </c>
      <c r="B19" s="30">
        <v>1088</v>
      </c>
      <c r="C19" s="30">
        <v>1877261.1944905561</v>
      </c>
      <c r="D19" s="31">
        <v>664</v>
      </c>
      <c r="E19" s="20"/>
      <c r="F19" s="68" t="s">
        <v>14</v>
      </c>
      <c r="G19" s="112">
        <v>1140</v>
      </c>
      <c r="H19" s="112">
        <v>1723068.6370463348</v>
      </c>
      <c r="I19" s="152">
        <v>575</v>
      </c>
      <c r="K19" s="10" t="s">
        <v>14</v>
      </c>
      <c r="L19" s="113">
        <v>-4.5614035087719329E-2</v>
      </c>
      <c r="M19" s="113">
        <v>8.9487182419231148E-2</v>
      </c>
      <c r="N19" s="115">
        <v>0.15478260869565208</v>
      </c>
    </row>
    <row r="20" spans="1:19" ht="13.5" thickBot="1" x14ac:dyDescent="0.25">
      <c r="A20" s="39" t="s">
        <v>15</v>
      </c>
      <c r="B20" s="30">
        <v>1099</v>
      </c>
      <c r="C20" s="30">
        <v>872423.03050510399</v>
      </c>
      <c r="D20" s="31">
        <v>870</v>
      </c>
      <c r="E20" s="20"/>
      <c r="F20" s="68" t="s">
        <v>15</v>
      </c>
      <c r="G20" s="112">
        <v>288</v>
      </c>
      <c r="H20" s="112">
        <v>355396.82848892448</v>
      </c>
      <c r="I20" s="152">
        <v>170</v>
      </c>
      <c r="K20" s="11" t="s">
        <v>15</v>
      </c>
      <c r="L20" s="113">
        <v>2.8159722222222223</v>
      </c>
      <c r="M20" s="113">
        <v>1.4547856383932025</v>
      </c>
      <c r="N20" s="115">
        <v>4.117647058823529</v>
      </c>
    </row>
    <row r="21" spans="1:19" ht="13.5" thickBot="1" x14ac:dyDescent="0.25">
      <c r="A21" s="40" t="s">
        <v>16</v>
      </c>
      <c r="B21" s="34">
        <v>15340</v>
      </c>
      <c r="C21" s="34">
        <v>15078420.578872977</v>
      </c>
      <c r="D21" s="35">
        <v>10346</v>
      </c>
      <c r="E21" s="20"/>
      <c r="F21" s="69" t="s">
        <v>16</v>
      </c>
      <c r="G21" s="155">
        <v>9492</v>
      </c>
      <c r="H21" s="155">
        <v>9069746.6881748531</v>
      </c>
      <c r="I21" s="156">
        <v>7145</v>
      </c>
      <c r="K21" s="12" t="s">
        <v>16</v>
      </c>
      <c r="L21" s="118">
        <v>0.61609776654024451</v>
      </c>
      <c r="M21" s="118">
        <v>0.66249632953169901</v>
      </c>
      <c r="N21" s="119">
        <v>0.4480055983205038</v>
      </c>
    </row>
    <row r="22" spans="1:19" ht="13.5" thickBot="1" x14ac:dyDescent="0.25">
      <c r="B22" s="37"/>
      <c r="C22" s="37"/>
      <c r="D22" s="37"/>
      <c r="E22" s="20"/>
      <c r="F22" s="63"/>
      <c r="G22" s="70"/>
      <c r="H22" s="70"/>
      <c r="I22" s="70"/>
      <c r="L22" s="100"/>
      <c r="M22" s="100"/>
      <c r="N22" s="100"/>
    </row>
    <row r="23" spans="1:19" ht="13.5" thickBot="1" x14ac:dyDescent="0.25">
      <c r="A23" s="90" t="s">
        <v>17</v>
      </c>
      <c r="B23" s="85">
        <v>4842</v>
      </c>
      <c r="C23" s="85">
        <v>6911703.6534689059</v>
      </c>
      <c r="D23" s="85">
        <v>2878</v>
      </c>
      <c r="E23" s="20"/>
      <c r="F23" s="54" t="s">
        <v>17</v>
      </c>
      <c r="G23" s="51">
        <v>3491</v>
      </c>
      <c r="H23" s="51">
        <v>4640793.1928187124</v>
      </c>
      <c r="I23" s="55">
        <v>2201</v>
      </c>
      <c r="K23" s="101" t="s">
        <v>17</v>
      </c>
      <c r="L23" s="99">
        <v>0.38699513033514754</v>
      </c>
      <c r="M23" s="99">
        <v>0.48933670738964641</v>
      </c>
      <c r="N23" s="99">
        <v>0.307587460245343</v>
      </c>
      <c r="P23" s="6"/>
      <c r="Q23" s="6"/>
      <c r="R23" s="6"/>
      <c r="S23" s="6"/>
    </row>
    <row r="24" spans="1:19" ht="13.5" thickBot="1" x14ac:dyDescent="0.25">
      <c r="A24" s="91" t="s">
        <v>18</v>
      </c>
      <c r="B24" s="34">
        <v>4842</v>
      </c>
      <c r="C24" s="34">
        <v>6911703.6534689059</v>
      </c>
      <c r="D24" s="35">
        <v>2878</v>
      </c>
      <c r="E24" s="20"/>
      <c r="F24" s="71" t="s">
        <v>18</v>
      </c>
      <c r="G24" s="61">
        <v>3491</v>
      </c>
      <c r="H24" s="61">
        <v>4640793.1928187124</v>
      </c>
      <c r="I24" s="62">
        <v>2201</v>
      </c>
      <c r="K24" s="13" t="s">
        <v>18</v>
      </c>
      <c r="L24" s="104">
        <v>0.38699513033514754</v>
      </c>
      <c r="M24" s="104">
        <v>0.48933670738964641</v>
      </c>
      <c r="N24" s="105">
        <v>0.307587460245343</v>
      </c>
    </row>
    <row r="25" spans="1:19" ht="13.5" thickBot="1" x14ac:dyDescent="0.25">
      <c r="B25" s="37"/>
      <c r="C25" s="37"/>
      <c r="D25" s="37"/>
      <c r="E25" s="20"/>
      <c r="F25" s="63"/>
      <c r="G25" s="70"/>
      <c r="H25" s="70"/>
      <c r="I25" s="70"/>
      <c r="L25" s="100"/>
      <c r="M25" s="100"/>
      <c r="N25" s="100"/>
    </row>
    <row r="26" spans="1:19" ht="13.5" thickBot="1" x14ac:dyDescent="0.25">
      <c r="A26" s="84" t="s">
        <v>19</v>
      </c>
      <c r="B26" s="85">
        <v>1543</v>
      </c>
      <c r="C26" s="85">
        <v>1192553.2581021676</v>
      </c>
      <c r="D26" s="85">
        <v>1165</v>
      </c>
      <c r="E26" s="20"/>
      <c r="F26" s="50" t="s">
        <v>19</v>
      </c>
      <c r="G26" s="51">
        <v>1002</v>
      </c>
      <c r="H26" s="51">
        <v>562204.1392383487</v>
      </c>
      <c r="I26" s="55">
        <v>839</v>
      </c>
      <c r="K26" s="98" t="s">
        <v>19</v>
      </c>
      <c r="L26" s="99">
        <v>0.53992015968063867</v>
      </c>
      <c r="M26" s="99">
        <v>1.1212103840391325</v>
      </c>
      <c r="N26" s="99">
        <v>0.38855780691299158</v>
      </c>
      <c r="P26" s="6"/>
      <c r="Q26" s="6"/>
      <c r="R26" s="6"/>
      <c r="S26" s="6"/>
    </row>
    <row r="27" spans="1:19" ht="13.5" thickBot="1" x14ac:dyDescent="0.25">
      <c r="A27" s="92" t="s">
        <v>20</v>
      </c>
      <c r="B27" s="34">
        <v>1543</v>
      </c>
      <c r="C27" s="34">
        <v>1192553.2581021676</v>
      </c>
      <c r="D27" s="35">
        <v>1165</v>
      </c>
      <c r="E27" s="20"/>
      <c r="F27" s="72" t="s">
        <v>20</v>
      </c>
      <c r="G27" s="61">
        <v>1002</v>
      </c>
      <c r="H27" s="61">
        <v>562204.1392383487</v>
      </c>
      <c r="I27" s="62">
        <v>839</v>
      </c>
      <c r="K27" s="14" t="s">
        <v>20</v>
      </c>
      <c r="L27" s="104">
        <v>0.53992015968063867</v>
      </c>
      <c r="M27" s="104">
        <v>1.1212103840391325</v>
      </c>
      <c r="N27" s="105">
        <v>0.38855780691299158</v>
      </c>
    </row>
    <row r="28" spans="1:19" ht="13.5" thickBot="1" x14ac:dyDescent="0.25">
      <c r="B28" s="111"/>
      <c r="C28" s="111"/>
      <c r="D28" s="111"/>
      <c r="E28" s="20"/>
      <c r="F28" s="63"/>
      <c r="G28" s="122"/>
      <c r="H28" s="122"/>
      <c r="I28" s="122"/>
      <c r="L28" s="100"/>
      <c r="M28" s="100"/>
      <c r="N28" s="100"/>
    </row>
    <row r="29" spans="1:19" ht="13.5" thickBot="1" x14ac:dyDescent="0.25">
      <c r="A29" s="84" t="s">
        <v>21</v>
      </c>
      <c r="B29" s="85">
        <v>6122</v>
      </c>
      <c r="C29" s="85">
        <v>3707737.8098345296</v>
      </c>
      <c r="D29" s="85">
        <v>4485</v>
      </c>
      <c r="E29" s="20"/>
      <c r="F29" s="50" t="s">
        <v>21</v>
      </c>
      <c r="G29" s="51">
        <v>3712</v>
      </c>
      <c r="H29" s="51">
        <v>2681320.0075177639</v>
      </c>
      <c r="I29" s="55">
        <v>2753</v>
      </c>
      <c r="K29" s="98" t="s">
        <v>21</v>
      </c>
      <c r="L29" s="99">
        <v>0.64924568965517238</v>
      </c>
      <c r="M29" s="99">
        <v>0.38280317136296382</v>
      </c>
      <c r="N29" s="99">
        <v>0.62913185615691969</v>
      </c>
      <c r="P29" s="6"/>
      <c r="Q29" s="6"/>
      <c r="R29" s="6"/>
      <c r="S29" s="6"/>
    </row>
    <row r="30" spans="1:19" ht="13.5" thickBot="1" x14ac:dyDescent="0.25">
      <c r="A30" s="93" t="s">
        <v>22</v>
      </c>
      <c r="B30" s="30">
        <v>2953</v>
      </c>
      <c r="C30" s="30">
        <v>1685522.7117183548</v>
      </c>
      <c r="D30" s="31">
        <v>2271</v>
      </c>
      <c r="E30" s="20"/>
      <c r="F30" s="73" t="s">
        <v>22</v>
      </c>
      <c r="G30" s="57">
        <v>1714</v>
      </c>
      <c r="H30" s="57">
        <v>1086774.6751989957</v>
      </c>
      <c r="I30" s="58">
        <v>1266</v>
      </c>
      <c r="K30" s="15" t="s">
        <v>22</v>
      </c>
      <c r="L30" s="102">
        <v>0.72287047841306884</v>
      </c>
      <c r="M30" s="102">
        <v>0.55094036526911561</v>
      </c>
      <c r="N30" s="103">
        <v>0.79383886255924163</v>
      </c>
    </row>
    <row r="31" spans="1:19" ht="13.5" thickBot="1" x14ac:dyDescent="0.25">
      <c r="A31" s="94" t="s">
        <v>23</v>
      </c>
      <c r="B31" s="34">
        <v>3169</v>
      </c>
      <c r="C31" s="34">
        <v>2022215.098116175</v>
      </c>
      <c r="D31" s="35">
        <v>2214</v>
      </c>
      <c r="E31" s="20"/>
      <c r="F31" s="73" t="s">
        <v>23</v>
      </c>
      <c r="G31" s="74">
        <v>1998</v>
      </c>
      <c r="H31" s="74">
        <v>1594545.3323187681</v>
      </c>
      <c r="I31" s="75">
        <v>1487</v>
      </c>
      <c r="K31" s="16" t="s">
        <v>23</v>
      </c>
      <c r="L31" s="104">
        <v>0.58608608608608614</v>
      </c>
      <c r="M31" s="104">
        <v>0.26820796946267733</v>
      </c>
      <c r="N31" s="105">
        <v>0.48890383322125075</v>
      </c>
    </row>
    <row r="32" spans="1:19" ht="13.5" thickBot="1" x14ac:dyDescent="0.25">
      <c r="B32" s="37"/>
      <c r="C32" s="37"/>
      <c r="D32" s="37"/>
      <c r="E32" s="20"/>
      <c r="F32" s="63"/>
      <c r="G32" s="70"/>
      <c r="H32" s="70"/>
      <c r="I32" s="70"/>
      <c r="L32" s="100"/>
      <c r="M32" s="100"/>
      <c r="N32" s="100"/>
    </row>
    <row r="33" spans="1:19" ht="13.5" thickBot="1" x14ac:dyDescent="0.25">
      <c r="A33" s="90" t="s">
        <v>24</v>
      </c>
      <c r="B33" s="85">
        <v>9937</v>
      </c>
      <c r="C33" s="85">
        <v>8882896.8971962612</v>
      </c>
      <c r="D33" s="85">
        <v>6640</v>
      </c>
      <c r="E33" s="20"/>
      <c r="F33" s="54" t="s">
        <v>24</v>
      </c>
      <c r="G33" s="51">
        <v>6860</v>
      </c>
      <c r="H33" s="51">
        <v>5806371.1257359972</v>
      </c>
      <c r="I33" s="55">
        <v>5070</v>
      </c>
      <c r="K33" s="101" t="s">
        <v>24</v>
      </c>
      <c r="L33" s="99">
        <v>0.44854227405247804</v>
      </c>
      <c r="M33" s="99">
        <v>0.52985344974315485</v>
      </c>
      <c r="N33" s="99">
        <v>0.30966469428007892</v>
      </c>
      <c r="P33" s="6"/>
      <c r="Q33" s="6"/>
      <c r="R33" s="6"/>
      <c r="S33" s="6"/>
    </row>
    <row r="34" spans="1:19" ht="13.5" thickBot="1" x14ac:dyDescent="0.25">
      <c r="A34" s="91" t="s">
        <v>25</v>
      </c>
      <c r="B34" s="34">
        <v>9937</v>
      </c>
      <c r="C34" s="34">
        <v>8882896.8971962612</v>
      </c>
      <c r="D34" s="35">
        <v>6640</v>
      </c>
      <c r="E34" s="20"/>
      <c r="F34" s="71" t="s">
        <v>25</v>
      </c>
      <c r="G34" s="61">
        <v>6860</v>
      </c>
      <c r="H34" s="61">
        <v>5806371.1257359972</v>
      </c>
      <c r="I34" s="62">
        <v>5070</v>
      </c>
      <c r="K34" s="13" t="s">
        <v>25</v>
      </c>
      <c r="L34" s="104">
        <v>0.44854227405247804</v>
      </c>
      <c r="M34" s="104">
        <v>0.52985344974315485</v>
      </c>
      <c r="N34" s="105">
        <v>0.30966469428007892</v>
      </c>
    </row>
    <row r="35" spans="1:19" ht="13.5" thickBot="1" x14ac:dyDescent="0.25">
      <c r="B35" s="111"/>
      <c r="C35" s="111"/>
      <c r="D35" s="111"/>
      <c r="E35" s="20"/>
      <c r="F35" s="63"/>
      <c r="G35" s="122"/>
      <c r="H35" s="122"/>
      <c r="I35" s="122"/>
      <c r="L35" s="100"/>
      <c r="M35" s="100"/>
      <c r="N35" s="100"/>
    </row>
    <row r="36" spans="1:19" ht="13.5" thickBot="1" x14ac:dyDescent="0.25">
      <c r="A36" s="84" t="s">
        <v>26</v>
      </c>
      <c r="B36" s="85">
        <v>24836</v>
      </c>
      <c r="C36" s="85">
        <v>22388704.805234995</v>
      </c>
      <c r="D36" s="85">
        <v>17140</v>
      </c>
      <c r="E36" s="20"/>
      <c r="F36" s="50" t="s">
        <v>26</v>
      </c>
      <c r="G36" s="51">
        <v>18742</v>
      </c>
      <c r="H36" s="51">
        <v>17854023.684411779</v>
      </c>
      <c r="I36" s="55">
        <v>14225</v>
      </c>
      <c r="K36" s="98" t="s">
        <v>26</v>
      </c>
      <c r="L36" s="99">
        <v>0.325152064881016</v>
      </c>
      <c r="M36" s="99">
        <v>0.25398650752224627</v>
      </c>
      <c r="N36" s="114">
        <v>0.20492091388400713</v>
      </c>
    </row>
    <row r="37" spans="1:19" ht="13.5" thickBot="1" x14ac:dyDescent="0.25">
      <c r="A37" s="38" t="s">
        <v>27</v>
      </c>
      <c r="B37" s="30">
        <v>3127</v>
      </c>
      <c r="C37" s="30">
        <v>2028066.9489927441</v>
      </c>
      <c r="D37" s="30">
        <v>2422</v>
      </c>
      <c r="E37" s="20"/>
      <c r="F37" s="73" t="s">
        <v>27</v>
      </c>
      <c r="G37" s="79">
        <v>2496</v>
      </c>
      <c r="H37" s="79">
        <v>1464443.7282615134</v>
      </c>
      <c r="I37" s="80">
        <v>2156</v>
      </c>
      <c r="K37" s="10" t="s">
        <v>27</v>
      </c>
      <c r="L37" s="102">
        <v>0.25280448717948723</v>
      </c>
      <c r="M37" s="102">
        <v>0.38487188674728068</v>
      </c>
      <c r="N37" s="103">
        <v>0.12337662337662336</v>
      </c>
    </row>
    <row r="38" spans="1:19" ht="13.5" thickBot="1" x14ac:dyDescent="0.25">
      <c r="A38" s="39" t="s">
        <v>28</v>
      </c>
      <c r="B38" s="30">
        <v>2220</v>
      </c>
      <c r="C38" s="30">
        <v>3264624.1409822446</v>
      </c>
      <c r="D38" s="30">
        <v>1173</v>
      </c>
      <c r="E38" s="20"/>
      <c r="F38" s="68" t="s">
        <v>28</v>
      </c>
      <c r="G38" s="79">
        <v>1744</v>
      </c>
      <c r="H38" s="79">
        <v>2672561.1940673245</v>
      </c>
      <c r="I38" s="80">
        <v>888</v>
      </c>
      <c r="K38" s="11" t="s">
        <v>28</v>
      </c>
      <c r="L38" s="113">
        <v>0.27293577981651373</v>
      </c>
      <c r="M38" s="113">
        <v>0.22153391594146066</v>
      </c>
      <c r="N38" s="115">
        <v>0.32094594594594605</v>
      </c>
    </row>
    <row r="39" spans="1:19" ht="13.5" thickBot="1" x14ac:dyDescent="0.25">
      <c r="A39" s="39" t="s">
        <v>29</v>
      </c>
      <c r="B39" s="30">
        <v>1599</v>
      </c>
      <c r="C39" s="30">
        <v>1398201.0477924456</v>
      </c>
      <c r="D39" s="30">
        <v>1372</v>
      </c>
      <c r="E39" s="20"/>
      <c r="F39" s="68" t="s">
        <v>29</v>
      </c>
      <c r="G39" s="79">
        <v>1043</v>
      </c>
      <c r="H39" s="79">
        <v>1169235.504142846</v>
      </c>
      <c r="I39" s="80">
        <v>892</v>
      </c>
      <c r="K39" s="11" t="s">
        <v>29</v>
      </c>
      <c r="L39" s="113">
        <v>0.53307766059443917</v>
      </c>
      <c r="M39" s="113">
        <v>0.1958250008987299</v>
      </c>
      <c r="N39" s="115">
        <v>0.53811659192825112</v>
      </c>
    </row>
    <row r="40" spans="1:19" ht="13.5" thickBot="1" x14ac:dyDescent="0.25">
      <c r="A40" s="39" t="s">
        <v>30</v>
      </c>
      <c r="B40" s="30">
        <v>11783</v>
      </c>
      <c r="C40" s="30">
        <v>9615624.3406278882</v>
      </c>
      <c r="D40" s="30">
        <v>8202</v>
      </c>
      <c r="E40" s="20"/>
      <c r="F40" s="68" t="s">
        <v>30</v>
      </c>
      <c r="G40" s="79">
        <v>8098</v>
      </c>
      <c r="H40" s="79">
        <v>7201350.9613286201</v>
      </c>
      <c r="I40" s="80">
        <v>6497</v>
      </c>
      <c r="K40" s="11" t="s">
        <v>30</v>
      </c>
      <c r="L40" s="113">
        <v>0.45505062978513222</v>
      </c>
      <c r="M40" s="113">
        <v>0.33525284245469478</v>
      </c>
      <c r="N40" s="115">
        <v>0.26242881329844536</v>
      </c>
    </row>
    <row r="41" spans="1:19" ht="13.5" thickBot="1" x14ac:dyDescent="0.25">
      <c r="A41" s="40" t="s">
        <v>31</v>
      </c>
      <c r="B41" s="34">
        <v>6107</v>
      </c>
      <c r="C41" s="34">
        <v>6082188.3268396715</v>
      </c>
      <c r="D41" s="35">
        <v>3971</v>
      </c>
      <c r="E41" s="20"/>
      <c r="F41" s="69" t="s">
        <v>31</v>
      </c>
      <c r="G41" s="79">
        <v>5361</v>
      </c>
      <c r="H41" s="79">
        <v>5346432.2966114758</v>
      </c>
      <c r="I41" s="80">
        <v>3792</v>
      </c>
      <c r="K41" s="12" t="s">
        <v>31</v>
      </c>
      <c r="L41" s="118">
        <v>0.13915314307032278</v>
      </c>
      <c r="M41" s="118">
        <v>0.13761626247367076</v>
      </c>
      <c r="N41" s="119">
        <v>4.7204641350210963E-2</v>
      </c>
    </row>
    <row r="42" spans="1:19" ht="13.5" thickBot="1" x14ac:dyDescent="0.25">
      <c r="B42" s="37"/>
      <c r="C42" s="37"/>
      <c r="D42" s="37"/>
      <c r="E42" s="20"/>
      <c r="F42" s="63"/>
      <c r="G42" s="70"/>
      <c r="H42" s="70"/>
      <c r="I42" s="70"/>
      <c r="L42" s="100"/>
      <c r="M42" s="100"/>
      <c r="N42" s="100"/>
    </row>
    <row r="43" spans="1:19" ht="13.5" thickBot="1" x14ac:dyDescent="0.25">
      <c r="A43" s="84" t="s">
        <v>32</v>
      </c>
      <c r="B43" s="85">
        <v>21443</v>
      </c>
      <c r="C43" s="85">
        <v>18086046.489382863</v>
      </c>
      <c r="D43" s="85">
        <v>15920</v>
      </c>
      <c r="E43" s="20"/>
      <c r="F43" s="50" t="s">
        <v>32</v>
      </c>
      <c r="G43" s="51">
        <v>17474</v>
      </c>
      <c r="H43" s="51">
        <v>14963645.363099061</v>
      </c>
      <c r="I43" s="55">
        <v>13714</v>
      </c>
      <c r="K43" s="98" t="s">
        <v>32</v>
      </c>
      <c r="L43" s="99">
        <v>0.22713746137118007</v>
      </c>
      <c r="M43" s="99">
        <v>0.2086658063939264</v>
      </c>
      <c r="N43" s="99">
        <v>0.16085751786495561</v>
      </c>
    </row>
    <row r="44" spans="1:19" ht="13.5" thickBot="1" x14ac:dyDescent="0.25">
      <c r="A44" s="38" t="s">
        <v>33</v>
      </c>
      <c r="B44" s="30">
        <v>741</v>
      </c>
      <c r="C44" s="30">
        <v>322750.78020214767</v>
      </c>
      <c r="D44" s="31">
        <v>679</v>
      </c>
      <c r="E44" s="20"/>
      <c r="F44" s="10" t="s">
        <v>33</v>
      </c>
      <c r="G44" s="112">
        <v>892</v>
      </c>
      <c r="H44" s="112">
        <v>533809.655930546</v>
      </c>
      <c r="I44" s="152">
        <v>810</v>
      </c>
      <c r="K44" s="10" t="s">
        <v>33</v>
      </c>
      <c r="L44" s="102">
        <v>-0.16928251121076232</v>
      </c>
      <c r="M44" s="102">
        <v>-0.39538227415627569</v>
      </c>
      <c r="N44" s="103">
        <v>-0.16172839506172842</v>
      </c>
    </row>
    <row r="45" spans="1:19" ht="13.5" thickBot="1" x14ac:dyDescent="0.25">
      <c r="A45" s="39" t="s">
        <v>34</v>
      </c>
      <c r="B45" s="30">
        <v>3118</v>
      </c>
      <c r="C45" s="30">
        <v>3594064.9210202713</v>
      </c>
      <c r="D45" s="31">
        <v>2117</v>
      </c>
      <c r="E45" s="20"/>
      <c r="F45" s="11" t="s">
        <v>34</v>
      </c>
      <c r="G45" s="112">
        <v>2544</v>
      </c>
      <c r="H45" s="112">
        <v>2723160.8520709919</v>
      </c>
      <c r="I45" s="152">
        <v>1809</v>
      </c>
      <c r="K45" s="11" t="s">
        <v>34</v>
      </c>
      <c r="L45" s="113">
        <v>0.22562893081761004</v>
      </c>
      <c r="M45" s="113">
        <v>0.31981367104589054</v>
      </c>
      <c r="N45" s="115">
        <v>0.17025981205085672</v>
      </c>
    </row>
    <row r="46" spans="1:19" ht="13.5" thickBot="1" x14ac:dyDescent="0.25">
      <c r="A46" s="39" t="s">
        <v>35</v>
      </c>
      <c r="B46" s="30">
        <v>1422</v>
      </c>
      <c r="C46" s="30">
        <v>1226802.049865732</v>
      </c>
      <c r="D46" s="31">
        <v>863</v>
      </c>
      <c r="E46" s="20"/>
      <c r="F46" s="11" t="s">
        <v>35</v>
      </c>
      <c r="G46" s="112">
        <v>1041</v>
      </c>
      <c r="H46" s="112">
        <v>796814.94275919523</v>
      </c>
      <c r="I46" s="152">
        <v>818</v>
      </c>
      <c r="K46" s="11" t="s">
        <v>35</v>
      </c>
      <c r="L46" s="113">
        <v>0.36599423631123917</v>
      </c>
      <c r="M46" s="113">
        <v>0.5396323337230422</v>
      </c>
      <c r="N46" s="115">
        <v>5.5012224938875365E-2</v>
      </c>
    </row>
    <row r="47" spans="1:19" ht="13.5" thickBot="1" x14ac:dyDescent="0.25">
      <c r="A47" s="39" t="s">
        <v>36</v>
      </c>
      <c r="B47" s="30">
        <v>4508</v>
      </c>
      <c r="C47" s="30">
        <v>3464581.3355888762</v>
      </c>
      <c r="D47" s="31">
        <v>3361</v>
      </c>
      <c r="E47" s="20"/>
      <c r="F47" s="11" t="s">
        <v>36</v>
      </c>
      <c r="G47" s="112">
        <v>3802</v>
      </c>
      <c r="H47" s="112">
        <v>2963334.6661505001</v>
      </c>
      <c r="I47" s="152">
        <v>3211</v>
      </c>
      <c r="K47" s="11" t="s">
        <v>36</v>
      </c>
      <c r="L47" s="113">
        <v>0.1856917411888479</v>
      </c>
      <c r="M47" s="113">
        <v>0.16914953115623521</v>
      </c>
      <c r="N47" s="115">
        <v>4.6714419184054723E-2</v>
      </c>
    </row>
    <row r="48" spans="1:19" ht="13.5" thickBot="1" x14ac:dyDescent="0.25">
      <c r="A48" s="39" t="s">
        <v>37</v>
      </c>
      <c r="B48" s="30">
        <v>1382</v>
      </c>
      <c r="C48" s="30">
        <v>1601129.8916622321</v>
      </c>
      <c r="D48" s="31">
        <v>907</v>
      </c>
      <c r="E48" s="20"/>
      <c r="F48" s="11" t="s">
        <v>37</v>
      </c>
      <c r="G48" s="112">
        <v>1758</v>
      </c>
      <c r="H48" s="112">
        <v>1659779.3684757901</v>
      </c>
      <c r="I48" s="152">
        <v>1128</v>
      </c>
      <c r="K48" s="11" t="s">
        <v>37</v>
      </c>
      <c r="L48" s="113">
        <v>-0.2138794084186576</v>
      </c>
      <c r="M48" s="113">
        <v>-3.533570661708918E-2</v>
      </c>
      <c r="N48" s="115">
        <v>-0.19592198581560283</v>
      </c>
    </row>
    <row r="49" spans="1:19" ht="13.5" thickBot="1" x14ac:dyDescent="0.25">
      <c r="A49" s="39" t="s">
        <v>38</v>
      </c>
      <c r="B49" s="30">
        <v>2614</v>
      </c>
      <c r="C49" s="30">
        <v>1805297.1968851378</v>
      </c>
      <c r="D49" s="31">
        <v>2050</v>
      </c>
      <c r="E49" s="20"/>
      <c r="F49" s="11" t="s">
        <v>38</v>
      </c>
      <c r="G49" s="112">
        <v>1814</v>
      </c>
      <c r="H49" s="112">
        <v>1378315.8285115259</v>
      </c>
      <c r="I49" s="152">
        <v>1587</v>
      </c>
      <c r="K49" s="11" t="s">
        <v>38</v>
      </c>
      <c r="L49" s="113">
        <v>0.44101433296582138</v>
      </c>
      <c r="M49" s="113">
        <v>0.30978485448775461</v>
      </c>
      <c r="N49" s="115">
        <v>0.29174543163201005</v>
      </c>
    </row>
    <row r="50" spans="1:19" ht="13.5" thickBot="1" x14ac:dyDescent="0.25">
      <c r="A50" s="39" t="s">
        <v>39</v>
      </c>
      <c r="B50" s="30">
        <v>859</v>
      </c>
      <c r="C50" s="30">
        <v>971050.97020874044</v>
      </c>
      <c r="D50" s="31">
        <v>641</v>
      </c>
      <c r="E50" s="20"/>
      <c r="F50" s="11" t="s">
        <v>39</v>
      </c>
      <c r="G50" s="112">
        <v>420</v>
      </c>
      <c r="H50" s="112">
        <v>538468.18706384557</v>
      </c>
      <c r="I50" s="152">
        <v>272</v>
      </c>
      <c r="K50" s="11" t="s">
        <v>39</v>
      </c>
      <c r="L50" s="113">
        <v>1.0452380952380951</v>
      </c>
      <c r="M50" s="113">
        <v>0.80335810645319339</v>
      </c>
      <c r="N50" s="115">
        <v>1.3566176470588234</v>
      </c>
    </row>
    <row r="51" spans="1:19" ht="13.5" thickBot="1" x14ac:dyDescent="0.25">
      <c r="A51" s="39" t="s">
        <v>40</v>
      </c>
      <c r="B51" s="30">
        <v>5466</v>
      </c>
      <c r="C51" s="30">
        <v>4140683.093222816</v>
      </c>
      <c r="D51" s="31">
        <v>4163</v>
      </c>
      <c r="E51" s="20"/>
      <c r="F51" s="11" t="s">
        <v>40</v>
      </c>
      <c r="G51" s="112">
        <v>4233</v>
      </c>
      <c r="H51" s="112">
        <v>3482061.1894049873</v>
      </c>
      <c r="I51" s="152">
        <v>3324</v>
      </c>
      <c r="K51" s="11" t="s">
        <v>40</v>
      </c>
      <c r="L51" s="113">
        <v>0.29128277817150949</v>
      </c>
      <c r="M51" s="113">
        <v>0.18914713670794914</v>
      </c>
      <c r="N51" s="115">
        <v>0.25240673886883269</v>
      </c>
    </row>
    <row r="52" spans="1:19" ht="13.5" thickBot="1" x14ac:dyDescent="0.25">
      <c r="A52" s="40" t="s">
        <v>41</v>
      </c>
      <c r="B52" s="34">
        <v>1333</v>
      </c>
      <c r="C52" s="34">
        <v>959686.25072690961</v>
      </c>
      <c r="D52" s="35">
        <v>1139</v>
      </c>
      <c r="E52" s="20"/>
      <c r="F52" s="12" t="s">
        <v>41</v>
      </c>
      <c r="G52" s="155">
        <v>970</v>
      </c>
      <c r="H52" s="155">
        <v>887900.67273168138</v>
      </c>
      <c r="I52" s="156">
        <v>755</v>
      </c>
      <c r="K52" s="12" t="s">
        <v>41</v>
      </c>
      <c r="L52" s="118">
        <v>0.37422680412371134</v>
      </c>
      <c r="M52" s="118">
        <v>8.0848658188731326E-2</v>
      </c>
      <c r="N52" s="119">
        <v>0.50860927152317892</v>
      </c>
    </row>
    <row r="53" spans="1:19" ht="13.5" thickBot="1" x14ac:dyDescent="0.25">
      <c r="B53" s="111"/>
      <c r="C53" s="111"/>
      <c r="D53" s="111"/>
      <c r="E53" s="20"/>
      <c r="F53" s="63"/>
      <c r="G53" s="122"/>
      <c r="H53" s="122"/>
      <c r="I53" s="122"/>
      <c r="L53" s="100"/>
      <c r="M53" s="100"/>
      <c r="N53" s="100"/>
    </row>
    <row r="54" spans="1:19" ht="13.5" thickBot="1" x14ac:dyDescent="0.25">
      <c r="A54" s="84" t="s">
        <v>42</v>
      </c>
      <c r="B54" s="85">
        <v>63826</v>
      </c>
      <c r="C54" s="85">
        <v>82711847.021281824</v>
      </c>
      <c r="D54" s="85">
        <v>36773</v>
      </c>
      <c r="E54" s="20"/>
      <c r="F54" s="50" t="s">
        <v>42</v>
      </c>
      <c r="G54" s="51">
        <v>44416</v>
      </c>
      <c r="H54" s="51">
        <v>54825790.62638171</v>
      </c>
      <c r="I54" s="55">
        <v>27370</v>
      </c>
      <c r="K54" s="98" t="s">
        <v>42</v>
      </c>
      <c r="L54" s="99">
        <v>0.43700468299711814</v>
      </c>
      <c r="M54" s="99">
        <v>0.50863026463099614</v>
      </c>
      <c r="N54" s="99">
        <v>0.34355133357690892</v>
      </c>
      <c r="P54" s="6"/>
      <c r="Q54" s="6"/>
      <c r="R54" s="6"/>
      <c r="S54" s="6"/>
    </row>
    <row r="55" spans="1:19" ht="13.5" thickBot="1" x14ac:dyDescent="0.25">
      <c r="A55" s="38" t="s">
        <v>43</v>
      </c>
      <c r="B55" s="30">
        <v>48203</v>
      </c>
      <c r="C55" s="30">
        <v>64560008.117739663</v>
      </c>
      <c r="D55" s="31">
        <v>27272</v>
      </c>
      <c r="E55" s="20"/>
      <c r="F55" s="73" t="s">
        <v>43</v>
      </c>
      <c r="G55" s="57">
        <v>32778</v>
      </c>
      <c r="H55" s="57">
        <v>41835066.453971885</v>
      </c>
      <c r="I55" s="58">
        <v>19158</v>
      </c>
      <c r="K55" s="10" t="s">
        <v>43</v>
      </c>
      <c r="L55" s="102">
        <v>0.47059002989810228</v>
      </c>
      <c r="M55" s="102">
        <v>0.5432031926797678</v>
      </c>
      <c r="N55" s="103">
        <v>0.42353063994153883</v>
      </c>
    </row>
    <row r="56" spans="1:19" ht="13.5" thickBot="1" x14ac:dyDescent="0.25">
      <c r="A56" s="39" t="s">
        <v>44</v>
      </c>
      <c r="B56" s="30">
        <v>3869</v>
      </c>
      <c r="C56" s="30">
        <v>4404503.1809008075</v>
      </c>
      <c r="D56" s="31">
        <v>2499</v>
      </c>
      <c r="E56" s="20"/>
      <c r="F56" s="68" t="s">
        <v>44</v>
      </c>
      <c r="G56" s="79">
        <v>2782</v>
      </c>
      <c r="H56" s="79">
        <v>2674225.4151456752</v>
      </c>
      <c r="I56" s="80">
        <v>2179</v>
      </c>
      <c r="K56" s="11" t="s">
        <v>44</v>
      </c>
      <c r="L56" s="102">
        <v>0.39072609633357303</v>
      </c>
      <c r="M56" s="102">
        <v>0.64702016365395942</v>
      </c>
      <c r="N56" s="103">
        <v>0.14685635612666359</v>
      </c>
    </row>
    <row r="57" spans="1:19" ht="13.5" thickBot="1" x14ac:dyDescent="0.25">
      <c r="A57" s="39" t="s">
        <v>45</v>
      </c>
      <c r="B57" s="30">
        <v>3552</v>
      </c>
      <c r="C57" s="30">
        <v>4348114.9340947103</v>
      </c>
      <c r="D57" s="31">
        <v>2119</v>
      </c>
      <c r="E57" s="20"/>
      <c r="F57" s="68" t="s">
        <v>45</v>
      </c>
      <c r="G57" s="79">
        <v>2564</v>
      </c>
      <c r="H57" s="79">
        <v>3152126.6857795683</v>
      </c>
      <c r="I57" s="80">
        <v>1474</v>
      </c>
      <c r="K57" s="11" t="s">
        <v>45</v>
      </c>
      <c r="L57" s="102">
        <v>0.38533541341653677</v>
      </c>
      <c r="M57" s="102">
        <v>0.37942264621237975</v>
      </c>
      <c r="N57" s="103">
        <v>0.43758480325644511</v>
      </c>
    </row>
    <row r="58" spans="1:19" ht="13.5" thickBot="1" x14ac:dyDescent="0.25">
      <c r="A58" s="40" t="s">
        <v>46</v>
      </c>
      <c r="B58" s="34">
        <v>8202</v>
      </c>
      <c r="C58" s="34">
        <v>9399220.7885466311</v>
      </c>
      <c r="D58" s="35">
        <v>4883</v>
      </c>
      <c r="E58" s="20"/>
      <c r="F58" s="69" t="s">
        <v>46</v>
      </c>
      <c r="G58" s="74">
        <v>6292</v>
      </c>
      <c r="H58" s="74">
        <v>7164372.0714845788</v>
      </c>
      <c r="I58" s="75">
        <v>4559</v>
      </c>
      <c r="K58" s="12" t="s">
        <v>46</v>
      </c>
      <c r="L58" s="104">
        <v>0.30356007628734893</v>
      </c>
      <c r="M58" s="104">
        <v>0.31193923134689383</v>
      </c>
      <c r="N58" s="105">
        <v>7.1068216714191612E-2</v>
      </c>
    </row>
    <row r="59" spans="1:19" ht="13.5" thickBot="1" x14ac:dyDescent="0.25">
      <c r="B59" s="111"/>
      <c r="C59" s="111"/>
      <c r="D59" s="111"/>
      <c r="E59" s="20"/>
      <c r="F59" s="63"/>
      <c r="G59" s="122"/>
      <c r="H59" s="122"/>
      <c r="I59" s="122"/>
      <c r="L59" s="100"/>
      <c r="M59" s="100"/>
      <c r="N59" s="100"/>
    </row>
    <row r="60" spans="1:19" ht="13.5" thickBot="1" x14ac:dyDescent="0.25">
      <c r="A60" s="84" t="s">
        <v>47</v>
      </c>
      <c r="B60" s="85">
        <v>35688</v>
      </c>
      <c r="C60" s="85">
        <v>29486177.605499335</v>
      </c>
      <c r="D60" s="85">
        <v>26361</v>
      </c>
      <c r="E60" s="20"/>
      <c r="F60" s="50" t="s">
        <v>47</v>
      </c>
      <c r="G60" s="51">
        <v>20828</v>
      </c>
      <c r="H60" s="51">
        <v>17489104.836371325</v>
      </c>
      <c r="I60" s="55">
        <v>16465</v>
      </c>
      <c r="K60" s="98" t="s">
        <v>47</v>
      </c>
      <c r="L60" s="99">
        <v>0.71346264643748802</v>
      </c>
      <c r="M60" s="99">
        <v>0.68597408966170881</v>
      </c>
      <c r="N60" s="99">
        <v>0.60103249316732454</v>
      </c>
      <c r="P60" s="6"/>
      <c r="Q60" s="6"/>
      <c r="R60" s="6"/>
      <c r="S60" s="6"/>
    </row>
    <row r="61" spans="1:19" ht="13.5" thickBot="1" x14ac:dyDescent="0.25">
      <c r="A61" s="38" t="s">
        <v>48</v>
      </c>
      <c r="B61" s="30">
        <v>6908</v>
      </c>
      <c r="C61" s="30">
        <v>5580406.563561256</v>
      </c>
      <c r="D61" s="31">
        <v>4765</v>
      </c>
      <c r="E61" s="20"/>
      <c r="F61" s="73" t="s">
        <v>48</v>
      </c>
      <c r="G61" s="57">
        <v>4746</v>
      </c>
      <c r="H61" s="57">
        <v>3664517.7438139929</v>
      </c>
      <c r="I61" s="58">
        <v>3394</v>
      </c>
      <c r="K61" s="10" t="s">
        <v>48</v>
      </c>
      <c r="L61" s="102">
        <v>0.45554150863885368</v>
      </c>
      <c r="M61" s="102">
        <v>0.52282154261128655</v>
      </c>
      <c r="N61" s="103">
        <v>0.4039481437831467</v>
      </c>
    </row>
    <row r="62" spans="1:19" ht="13.5" thickBot="1" x14ac:dyDescent="0.25">
      <c r="A62" s="39" t="s">
        <v>49</v>
      </c>
      <c r="B62" s="30">
        <v>3064</v>
      </c>
      <c r="C62" s="30">
        <v>3275234.048980101</v>
      </c>
      <c r="D62" s="31">
        <v>1828</v>
      </c>
      <c r="E62" s="20"/>
      <c r="F62" s="68" t="s">
        <v>49</v>
      </c>
      <c r="G62" s="79">
        <v>1148</v>
      </c>
      <c r="H62" s="79">
        <v>1363592.5558280658</v>
      </c>
      <c r="I62" s="80">
        <v>675</v>
      </c>
      <c r="K62" s="11" t="s">
        <v>49</v>
      </c>
      <c r="L62" s="102">
        <v>1.6689895470383274</v>
      </c>
      <c r="M62" s="102">
        <v>1.4019154658637434</v>
      </c>
      <c r="N62" s="103">
        <v>1.708148148148148</v>
      </c>
    </row>
    <row r="63" spans="1:19" ht="13.5" thickBot="1" x14ac:dyDescent="0.25">
      <c r="A63" s="40" t="s">
        <v>50</v>
      </c>
      <c r="B63" s="34">
        <v>25716</v>
      </c>
      <c r="C63" s="34">
        <v>20630536.992957979</v>
      </c>
      <c r="D63" s="35">
        <v>19768</v>
      </c>
      <c r="E63" s="20"/>
      <c r="F63" s="69" t="s">
        <v>50</v>
      </c>
      <c r="G63" s="74">
        <v>14934</v>
      </c>
      <c r="H63" s="74">
        <v>12460994.536729267</v>
      </c>
      <c r="I63" s="75">
        <v>12396</v>
      </c>
      <c r="K63" s="12" t="s">
        <v>50</v>
      </c>
      <c r="L63" s="104">
        <v>0.72197669746886306</v>
      </c>
      <c r="M63" s="104">
        <v>0.65560918369305665</v>
      </c>
      <c r="N63" s="105">
        <v>0.59470797031300426</v>
      </c>
    </row>
    <row r="64" spans="1:19" ht="13.5" thickBot="1" x14ac:dyDescent="0.25">
      <c r="B64" s="111"/>
      <c r="C64" s="111"/>
      <c r="D64" s="111"/>
      <c r="E64" s="20"/>
      <c r="F64" s="63"/>
      <c r="G64" s="122"/>
      <c r="H64" s="122"/>
      <c r="I64" s="122"/>
      <c r="L64" s="100"/>
      <c r="M64" s="100"/>
      <c r="N64" s="100"/>
    </row>
    <row r="65" spans="1:19" ht="13.5" thickBot="1" x14ac:dyDescent="0.25">
      <c r="A65" s="84" t="s">
        <v>51</v>
      </c>
      <c r="B65" s="85">
        <v>3367</v>
      </c>
      <c r="C65" s="85">
        <v>4471733.2305328269</v>
      </c>
      <c r="D65" s="85">
        <v>1225</v>
      </c>
      <c r="E65" s="20"/>
      <c r="F65" s="50" t="s">
        <v>51</v>
      </c>
      <c r="G65" s="51">
        <v>2310</v>
      </c>
      <c r="H65" s="51">
        <v>2994920.7690260215</v>
      </c>
      <c r="I65" s="55">
        <v>1019</v>
      </c>
      <c r="K65" s="98" t="s">
        <v>51</v>
      </c>
      <c r="L65" s="99">
        <v>0.45757575757575752</v>
      </c>
      <c r="M65" s="99">
        <v>0.4931056863941945</v>
      </c>
      <c r="N65" s="99">
        <v>0.20215897939156036</v>
      </c>
      <c r="P65" s="6"/>
      <c r="Q65" s="6"/>
      <c r="R65" s="6"/>
      <c r="S65" s="6"/>
    </row>
    <row r="66" spans="1:19" ht="13.5" thickBot="1" x14ac:dyDescent="0.25">
      <c r="A66" s="38" t="s">
        <v>52</v>
      </c>
      <c r="B66" s="30">
        <v>2338</v>
      </c>
      <c r="C66" s="30">
        <v>2880762.3844066178</v>
      </c>
      <c r="D66" s="31">
        <v>881</v>
      </c>
      <c r="E66" s="20"/>
      <c r="F66" s="73" t="s">
        <v>52</v>
      </c>
      <c r="G66" s="57">
        <v>1667</v>
      </c>
      <c r="H66" s="57">
        <v>2010922.0956444794</v>
      </c>
      <c r="I66" s="58">
        <v>811</v>
      </c>
      <c r="K66" s="10" t="s">
        <v>52</v>
      </c>
      <c r="L66" s="102">
        <v>0.40251949610077986</v>
      </c>
      <c r="M66" s="102">
        <v>0.43255792486747913</v>
      </c>
      <c r="N66" s="103">
        <v>8.6313193588162695E-2</v>
      </c>
    </row>
    <row r="67" spans="1:19" ht="13.5" thickBot="1" x14ac:dyDescent="0.25">
      <c r="A67" s="40" t="s">
        <v>53</v>
      </c>
      <c r="B67" s="34">
        <v>1029</v>
      </c>
      <c r="C67" s="34">
        <v>1590970.8461262095</v>
      </c>
      <c r="D67" s="35">
        <v>344</v>
      </c>
      <c r="E67" s="20"/>
      <c r="F67" s="69" t="s">
        <v>53</v>
      </c>
      <c r="G67" s="74">
        <v>643</v>
      </c>
      <c r="H67" s="74">
        <v>983998.67338154186</v>
      </c>
      <c r="I67" s="75">
        <v>208</v>
      </c>
      <c r="K67" s="12" t="s">
        <v>53</v>
      </c>
      <c r="L67" s="104">
        <v>0.60031104199066876</v>
      </c>
      <c r="M67" s="104">
        <v>0.6168424705886939</v>
      </c>
      <c r="N67" s="105">
        <v>0.65384615384615374</v>
      </c>
    </row>
    <row r="68" spans="1:19" ht="13.5" thickBot="1" x14ac:dyDescent="0.25">
      <c r="B68" s="111"/>
      <c r="C68" s="111"/>
      <c r="D68" s="111"/>
      <c r="E68" s="20"/>
      <c r="F68" s="63"/>
      <c r="G68" s="122"/>
      <c r="H68" s="122"/>
      <c r="I68" s="122"/>
      <c r="L68" s="100"/>
      <c r="M68" s="100"/>
      <c r="N68" s="100"/>
    </row>
    <row r="69" spans="1:19" ht="13.5" thickBot="1" x14ac:dyDescent="0.25">
      <c r="A69" s="84" t="s">
        <v>54</v>
      </c>
      <c r="B69" s="85">
        <v>15366</v>
      </c>
      <c r="C69" s="85">
        <v>11976586.800575685</v>
      </c>
      <c r="D69" s="85">
        <v>11395</v>
      </c>
      <c r="E69" s="20"/>
      <c r="F69" s="50" t="s">
        <v>54</v>
      </c>
      <c r="G69" s="51">
        <v>12879</v>
      </c>
      <c r="H69" s="51">
        <v>11559262.445151905</v>
      </c>
      <c r="I69" s="55">
        <v>10131</v>
      </c>
      <c r="K69" s="98" t="s">
        <v>54</v>
      </c>
      <c r="L69" s="99">
        <v>0.19310505474027484</v>
      </c>
      <c r="M69" s="99">
        <v>3.6103026244447944E-2</v>
      </c>
      <c r="N69" s="99">
        <v>0.1247655710196427</v>
      </c>
      <c r="P69" s="6"/>
      <c r="Q69" s="6"/>
      <c r="R69" s="6"/>
      <c r="S69" s="6"/>
    </row>
    <row r="70" spans="1:19" ht="13.5" thickBot="1" x14ac:dyDescent="0.25">
      <c r="A70" s="38" t="s">
        <v>55</v>
      </c>
      <c r="B70" s="30">
        <v>5862</v>
      </c>
      <c r="C70" s="30">
        <v>4363429.4685207279</v>
      </c>
      <c r="D70" s="31">
        <v>4248</v>
      </c>
      <c r="E70" s="20"/>
      <c r="F70" s="73" t="s">
        <v>55</v>
      </c>
      <c r="G70" s="57">
        <v>4655</v>
      </c>
      <c r="H70" s="57">
        <v>4368773.5342316199</v>
      </c>
      <c r="I70" s="58">
        <v>3587</v>
      </c>
      <c r="K70" s="10" t="s">
        <v>55</v>
      </c>
      <c r="L70" s="102">
        <v>0.25929108485499452</v>
      </c>
      <c r="M70" s="102">
        <v>-1.2232416418517245E-3</v>
      </c>
      <c r="N70" s="103">
        <v>0.18427655422358513</v>
      </c>
    </row>
    <row r="71" spans="1:19" ht="13.5" thickBot="1" x14ac:dyDescent="0.25">
      <c r="A71" s="39" t="s">
        <v>56</v>
      </c>
      <c r="B71" s="30">
        <v>1221</v>
      </c>
      <c r="C71" s="30">
        <v>1125244.6095858719</v>
      </c>
      <c r="D71" s="31">
        <v>827</v>
      </c>
      <c r="E71" s="20"/>
      <c r="F71" s="68" t="s">
        <v>56</v>
      </c>
      <c r="G71" s="79">
        <v>915</v>
      </c>
      <c r="H71" s="79">
        <v>698003.37887534301</v>
      </c>
      <c r="I71" s="80">
        <v>592</v>
      </c>
      <c r="K71" s="11" t="s">
        <v>56</v>
      </c>
      <c r="L71" s="102">
        <v>0.33442622950819678</v>
      </c>
      <c r="M71" s="102">
        <v>0.61209049073504596</v>
      </c>
      <c r="N71" s="103">
        <v>0.39695945945945943</v>
      </c>
    </row>
    <row r="72" spans="1:19" ht="13.5" thickBot="1" x14ac:dyDescent="0.25">
      <c r="A72" s="39" t="s">
        <v>57</v>
      </c>
      <c r="B72" s="30">
        <v>1751</v>
      </c>
      <c r="C72" s="30">
        <v>941936.09329743579</v>
      </c>
      <c r="D72" s="31">
        <v>1486</v>
      </c>
      <c r="E72" s="20"/>
      <c r="F72" s="68" t="s">
        <v>57</v>
      </c>
      <c r="G72" s="79">
        <v>1123</v>
      </c>
      <c r="H72" s="79">
        <v>828390.555226119</v>
      </c>
      <c r="I72" s="80">
        <v>917</v>
      </c>
      <c r="K72" s="11" t="s">
        <v>57</v>
      </c>
      <c r="L72" s="102">
        <v>0.55921638468388246</v>
      </c>
      <c r="M72" s="102">
        <v>0.13706763959944368</v>
      </c>
      <c r="N72" s="103">
        <v>0.62050163576881134</v>
      </c>
    </row>
    <row r="73" spans="1:19" ht="13.5" thickBot="1" x14ac:dyDescent="0.25">
      <c r="A73" s="40" t="s">
        <v>58</v>
      </c>
      <c r="B73" s="34">
        <v>6532</v>
      </c>
      <c r="C73" s="34">
        <v>5545976.6291716499</v>
      </c>
      <c r="D73" s="35">
        <v>4834</v>
      </c>
      <c r="E73" s="20"/>
      <c r="F73" s="69" t="s">
        <v>58</v>
      </c>
      <c r="G73" s="74">
        <v>6186</v>
      </c>
      <c r="H73" s="74">
        <v>5664094.9768188223</v>
      </c>
      <c r="I73" s="75">
        <v>5035</v>
      </c>
      <c r="K73" s="12" t="s">
        <v>58</v>
      </c>
      <c r="L73" s="104">
        <v>5.5932751374070389E-2</v>
      </c>
      <c r="M73" s="104">
        <v>-2.0853878356664191E-2</v>
      </c>
      <c r="N73" s="105">
        <v>-3.9920556107249205E-2</v>
      </c>
    </row>
    <row r="74" spans="1:19" ht="13.5" thickBot="1" x14ac:dyDescent="0.25">
      <c r="B74" s="37"/>
      <c r="C74" s="37"/>
      <c r="D74" s="37"/>
      <c r="E74" s="20"/>
      <c r="F74" s="63"/>
      <c r="G74" s="70"/>
      <c r="H74" s="70"/>
      <c r="I74" s="70"/>
      <c r="L74" s="100"/>
      <c r="M74" s="100"/>
      <c r="N74" s="100"/>
    </row>
    <row r="75" spans="1:19" ht="13.5" thickBot="1" x14ac:dyDescent="0.25">
      <c r="A75" s="84" t="s">
        <v>59</v>
      </c>
      <c r="B75" s="85">
        <v>50946</v>
      </c>
      <c r="C75" s="85">
        <v>54061402.657681771</v>
      </c>
      <c r="D75" s="85">
        <v>33524</v>
      </c>
      <c r="E75" s="20"/>
      <c r="F75" s="50" t="s">
        <v>59</v>
      </c>
      <c r="G75" s="51">
        <v>37375</v>
      </c>
      <c r="H75" s="51">
        <v>43159099.164328665</v>
      </c>
      <c r="I75" s="55">
        <v>22912</v>
      </c>
      <c r="K75" s="98" t="s">
        <v>59</v>
      </c>
      <c r="L75" s="99">
        <v>0.36310367892976592</v>
      </c>
      <c r="M75" s="99">
        <v>0.25260729960656692</v>
      </c>
      <c r="N75" s="99">
        <v>0.463163407821229</v>
      </c>
      <c r="P75" s="6"/>
      <c r="Q75" s="6"/>
      <c r="R75" s="6"/>
      <c r="S75" s="6"/>
    </row>
    <row r="76" spans="1:19" ht="13.5" thickBot="1" x14ac:dyDescent="0.25">
      <c r="A76" s="92" t="s">
        <v>60</v>
      </c>
      <c r="B76" s="34">
        <v>50946</v>
      </c>
      <c r="C76" s="34">
        <v>54061402.657681771</v>
      </c>
      <c r="D76" s="35">
        <v>33524</v>
      </c>
      <c r="E76" s="20"/>
      <c r="F76" s="72" t="s">
        <v>60</v>
      </c>
      <c r="G76" s="61">
        <v>37375</v>
      </c>
      <c r="H76" s="61">
        <v>43159099.164328665</v>
      </c>
      <c r="I76" s="62">
        <v>22912</v>
      </c>
      <c r="K76" s="14" t="s">
        <v>60</v>
      </c>
      <c r="L76" s="104">
        <v>0.36310367892976592</v>
      </c>
      <c r="M76" s="104">
        <v>0.25260729960656692</v>
      </c>
      <c r="N76" s="105">
        <v>0.463163407821229</v>
      </c>
    </row>
    <row r="77" spans="1:19" ht="13.5" thickBot="1" x14ac:dyDescent="0.25">
      <c r="B77" s="37"/>
      <c r="C77" s="37"/>
      <c r="D77" s="37"/>
      <c r="E77" s="20"/>
      <c r="F77" s="63"/>
      <c r="G77" s="70"/>
      <c r="H77" s="70"/>
      <c r="I77" s="70"/>
      <c r="L77" s="100"/>
      <c r="M77" s="100"/>
      <c r="N77" s="100"/>
    </row>
    <row r="78" spans="1:19" ht="13.5" thickBot="1" x14ac:dyDescent="0.25">
      <c r="A78" s="84" t="s">
        <v>61</v>
      </c>
      <c r="B78" s="85">
        <v>29425</v>
      </c>
      <c r="C78" s="85">
        <v>28523146.360304225</v>
      </c>
      <c r="D78" s="85">
        <v>15701</v>
      </c>
      <c r="E78" s="20"/>
      <c r="F78" s="50" t="s">
        <v>61</v>
      </c>
      <c r="G78" s="51">
        <v>24209</v>
      </c>
      <c r="H78" s="51">
        <v>22715957.164604727</v>
      </c>
      <c r="I78" s="55">
        <v>12746</v>
      </c>
      <c r="K78" s="98" t="s">
        <v>61</v>
      </c>
      <c r="L78" s="99">
        <v>0.21545706142343746</v>
      </c>
      <c r="M78" s="99">
        <v>0.25564360566536348</v>
      </c>
      <c r="N78" s="99">
        <v>0.23183743919661071</v>
      </c>
      <c r="P78" s="6"/>
      <c r="Q78" s="6"/>
      <c r="R78" s="6"/>
      <c r="S78" s="6"/>
    </row>
    <row r="79" spans="1:19" ht="13.5" thickBot="1" x14ac:dyDescent="0.25">
      <c r="A79" s="92" t="s">
        <v>62</v>
      </c>
      <c r="B79" s="34">
        <v>29425</v>
      </c>
      <c r="C79" s="34">
        <v>28523146.360304225</v>
      </c>
      <c r="D79" s="35">
        <v>15701</v>
      </c>
      <c r="E79" s="20"/>
      <c r="F79" s="72" t="s">
        <v>62</v>
      </c>
      <c r="G79" s="61">
        <v>24209</v>
      </c>
      <c r="H79" s="61">
        <v>22715957.164604727</v>
      </c>
      <c r="I79" s="62">
        <v>12746</v>
      </c>
      <c r="K79" s="14" t="s">
        <v>62</v>
      </c>
      <c r="L79" s="104">
        <v>0.21545706142343746</v>
      </c>
      <c r="M79" s="104">
        <v>0.25564360566536348</v>
      </c>
      <c r="N79" s="105">
        <v>0.23183743919661071</v>
      </c>
    </row>
    <row r="80" spans="1:19" ht="13.5" thickBot="1" x14ac:dyDescent="0.25">
      <c r="B80" s="37"/>
      <c r="C80" s="37"/>
      <c r="D80" s="37"/>
      <c r="E80" s="20"/>
      <c r="F80" s="63"/>
      <c r="G80" s="70"/>
      <c r="H80" s="70"/>
      <c r="I80" s="70"/>
      <c r="L80" s="100"/>
      <c r="M80" s="100"/>
      <c r="N80" s="100"/>
    </row>
    <row r="81" spans="1:19" ht="13.5" thickBot="1" x14ac:dyDescent="0.25">
      <c r="A81" s="84" t="s">
        <v>63</v>
      </c>
      <c r="B81" s="85">
        <v>8947</v>
      </c>
      <c r="C81" s="85">
        <v>9478165.6230814364</v>
      </c>
      <c r="D81" s="85">
        <v>6073</v>
      </c>
      <c r="E81" s="20"/>
      <c r="F81" s="50" t="s">
        <v>63</v>
      </c>
      <c r="G81" s="51">
        <v>5577</v>
      </c>
      <c r="H81" s="51">
        <v>6190478.1457311595</v>
      </c>
      <c r="I81" s="55">
        <v>4160</v>
      </c>
      <c r="K81" s="98" t="s">
        <v>63</v>
      </c>
      <c r="L81" s="99">
        <v>0.60426752734445044</v>
      </c>
      <c r="M81" s="99">
        <v>0.53108780936693978</v>
      </c>
      <c r="N81" s="99">
        <v>0.45985576923076921</v>
      </c>
      <c r="P81" s="6"/>
      <c r="Q81" s="6"/>
      <c r="R81" s="6"/>
      <c r="S81" s="6"/>
    </row>
    <row r="82" spans="1:19" ht="13.5" thickBot="1" x14ac:dyDescent="0.25">
      <c r="A82" s="92" t="s">
        <v>64</v>
      </c>
      <c r="B82" s="34">
        <v>8947</v>
      </c>
      <c r="C82" s="34">
        <v>9478165.6230814364</v>
      </c>
      <c r="D82" s="35">
        <v>6073</v>
      </c>
      <c r="E82" s="20"/>
      <c r="F82" s="72" t="s">
        <v>64</v>
      </c>
      <c r="G82" s="61">
        <v>5577</v>
      </c>
      <c r="H82" s="61">
        <v>6190478.1457311595</v>
      </c>
      <c r="I82" s="62">
        <v>4160</v>
      </c>
      <c r="K82" s="14" t="s">
        <v>64</v>
      </c>
      <c r="L82" s="104">
        <v>0.60426752734445044</v>
      </c>
      <c r="M82" s="104">
        <v>0.53108780936693978</v>
      </c>
      <c r="N82" s="105">
        <v>0.45985576923076921</v>
      </c>
    </row>
    <row r="83" spans="1:19" ht="13.5" thickBot="1" x14ac:dyDescent="0.25">
      <c r="B83" s="111"/>
      <c r="C83" s="111"/>
      <c r="D83" s="111"/>
      <c r="E83" s="20"/>
      <c r="F83" s="63"/>
      <c r="G83" s="122"/>
      <c r="H83" s="122"/>
      <c r="I83" s="122"/>
      <c r="L83" s="100"/>
      <c r="M83" s="100"/>
      <c r="N83" s="100"/>
    </row>
    <row r="84" spans="1:19" ht="13.5" thickBot="1" x14ac:dyDescent="0.25">
      <c r="A84" s="84" t="s">
        <v>65</v>
      </c>
      <c r="B84" s="85">
        <v>14163</v>
      </c>
      <c r="C84" s="85">
        <v>15525020.44170906</v>
      </c>
      <c r="D84" s="85">
        <v>10141</v>
      </c>
      <c r="E84" s="20"/>
      <c r="F84" s="50" t="s">
        <v>65</v>
      </c>
      <c r="G84" s="51">
        <v>10076</v>
      </c>
      <c r="H84" s="51">
        <v>9549881.3769911416</v>
      </c>
      <c r="I84" s="55">
        <v>7922</v>
      </c>
      <c r="K84" s="98" t="s">
        <v>65</v>
      </c>
      <c r="L84" s="99">
        <v>0.4056173084557364</v>
      </c>
      <c r="M84" s="99">
        <v>0.62567678370477231</v>
      </c>
      <c r="N84" s="99">
        <v>0.28010603382984089</v>
      </c>
      <c r="P84" s="6"/>
      <c r="Q84" s="6"/>
      <c r="R84" s="6"/>
      <c r="S84" s="6"/>
    </row>
    <row r="85" spans="1:19" ht="13.5" thickBot="1" x14ac:dyDescent="0.25">
      <c r="A85" s="38" t="s">
        <v>66</v>
      </c>
      <c r="B85" s="30">
        <v>4204</v>
      </c>
      <c r="C85" s="30">
        <v>4216061.6089091878</v>
      </c>
      <c r="D85" s="31">
        <v>3133</v>
      </c>
      <c r="E85" s="20"/>
      <c r="F85" s="73" t="s">
        <v>66</v>
      </c>
      <c r="G85" s="57">
        <v>2743</v>
      </c>
      <c r="H85" s="57">
        <v>2787918.5442578699</v>
      </c>
      <c r="I85" s="58">
        <v>2165</v>
      </c>
      <c r="K85" s="10" t="s">
        <v>66</v>
      </c>
      <c r="L85" s="102">
        <v>0.53262850893182656</v>
      </c>
      <c r="M85" s="102">
        <v>0.51226140289958955</v>
      </c>
      <c r="N85" s="103">
        <v>0.44711316397228629</v>
      </c>
    </row>
    <row r="86" spans="1:19" ht="13.5" thickBot="1" x14ac:dyDescent="0.25">
      <c r="A86" s="39" t="s">
        <v>67</v>
      </c>
      <c r="B86" s="30">
        <v>2571</v>
      </c>
      <c r="C86" s="30">
        <v>3025097.0188222174</v>
      </c>
      <c r="D86" s="31">
        <v>1831</v>
      </c>
      <c r="E86" s="20"/>
      <c r="F86" s="68" t="s">
        <v>67</v>
      </c>
      <c r="G86" s="79">
        <v>1587</v>
      </c>
      <c r="H86" s="79">
        <v>1640227.6933895035</v>
      </c>
      <c r="I86" s="80">
        <v>1273</v>
      </c>
      <c r="K86" s="11" t="s">
        <v>67</v>
      </c>
      <c r="L86" s="102">
        <v>0.62003780718336476</v>
      </c>
      <c r="M86" s="102">
        <v>0.84431529294015517</v>
      </c>
      <c r="N86" s="103">
        <v>0.43833464257659083</v>
      </c>
    </row>
    <row r="87" spans="1:19" ht="13.5" thickBot="1" x14ac:dyDescent="0.25">
      <c r="A87" s="40" t="s">
        <v>68</v>
      </c>
      <c r="B87" s="34">
        <v>7388</v>
      </c>
      <c r="C87" s="34">
        <v>8283861.813977655</v>
      </c>
      <c r="D87" s="35">
        <v>5177</v>
      </c>
      <c r="E87" s="20"/>
      <c r="F87" s="69" t="s">
        <v>68</v>
      </c>
      <c r="G87" s="74">
        <v>5746</v>
      </c>
      <c r="H87" s="74">
        <v>5121735.1393437693</v>
      </c>
      <c r="I87" s="75">
        <v>4484</v>
      </c>
      <c r="K87" s="12" t="s">
        <v>68</v>
      </c>
      <c r="L87" s="104">
        <v>0.28576400974591021</v>
      </c>
      <c r="M87" s="104">
        <v>0.61739363489206878</v>
      </c>
      <c r="N87" s="105">
        <v>0.15454950936663692</v>
      </c>
    </row>
    <row r="88" spans="1:19" ht="13.5" thickBot="1" x14ac:dyDescent="0.25">
      <c r="B88" s="37"/>
      <c r="C88" s="37"/>
      <c r="D88" s="37"/>
      <c r="E88" s="20"/>
      <c r="F88" s="63"/>
      <c r="G88" s="70"/>
      <c r="H88" s="70"/>
      <c r="I88" s="70"/>
      <c r="L88" s="100"/>
      <c r="M88" s="100"/>
      <c r="N88" s="100"/>
    </row>
    <row r="89" spans="1:19" ht="13.5" thickBot="1" x14ac:dyDescent="0.25">
      <c r="A89" s="90" t="s">
        <v>69</v>
      </c>
      <c r="B89" s="85">
        <v>3159</v>
      </c>
      <c r="C89" s="85">
        <v>2951069.9896469153</v>
      </c>
      <c r="D89" s="85">
        <v>2450</v>
      </c>
      <c r="E89" s="20"/>
      <c r="F89" s="54" t="s">
        <v>69</v>
      </c>
      <c r="G89" s="51">
        <v>2120</v>
      </c>
      <c r="H89" s="51">
        <v>2016805.1580408595</v>
      </c>
      <c r="I89" s="55">
        <v>1611</v>
      </c>
      <c r="K89" s="101" t="s">
        <v>69</v>
      </c>
      <c r="L89" s="99">
        <v>0.49009433962264159</v>
      </c>
      <c r="M89" s="99">
        <v>0.46324000505512797</v>
      </c>
      <c r="N89" s="99">
        <v>0.52079453755431415</v>
      </c>
      <c r="P89" s="6"/>
      <c r="Q89" s="6"/>
      <c r="R89" s="6"/>
      <c r="S89" s="6"/>
    </row>
    <row r="90" spans="1:19" ht="13.5" thickBot="1" x14ac:dyDescent="0.25">
      <c r="A90" s="91" t="s">
        <v>70</v>
      </c>
      <c r="B90" s="34">
        <v>3159</v>
      </c>
      <c r="C90" s="34">
        <v>2951069.9896469153</v>
      </c>
      <c r="D90" s="35">
        <v>2450</v>
      </c>
      <c r="E90" s="20"/>
      <c r="F90" s="71" t="s">
        <v>70</v>
      </c>
      <c r="G90" s="61">
        <v>2120</v>
      </c>
      <c r="H90" s="61">
        <v>2016805.1580408595</v>
      </c>
      <c r="I90" s="62">
        <v>1611</v>
      </c>
      <c r="K90" s="13" t="s">
        <v>70</v>
      </c>
      <c r="L90" s="104">
        <v>0.49009433962264159</v>
      </c>
      <c r="M90" s="104">
        <v>0.46324000505512797</v>
      </c>
      <c r="N90" s="105">
        <v>0.52079453755431415</v>
      </c>
    </row>
    <row r="91" spans="1:19" ht="13.5" thickBot="1" x14ac:dyDescent="0.25">
      <c r="B91" s="37"/>
      <c r="C91" s="37"/>
      <c r="D91" s="37"/>
      <c r="E91" s="20"/>
      <c r="F91" s="63"/>
      <c r="G91" s="70"/>
      <c r="H91" s="70"/>
      <c r="I91" s="70"/>
      <c r="L91" s="100"/>
      <c r="M91" s="100"/>
      <c r="N91" s="100"/>
    </row>
    <row r="92" spans="1:19" ht="13.5" thickBot="1" x14ac:dyDescent="0.25">
      <c r="A92" s="92" t="s">
        <v>71</v>
      </c>
      <c r="B92" s="125"/>
      <c r="C92" s="125"/>
      <c r="D92" s="126"/>
      <c r="E92" s="20"/>
      <c r="F92" s="72" t="s">
        <v>71</v>
      </c>
      <c r="G92" s="125"/>
      <c r="H92" s="125"/>
      <c r="I92" s="126"/>
      <c r="K92" s="14" t="s">
        <v>71</v>
      </c>
      <c r="L92" s="125"/>
      <c r="M92" s="125"/>
      <c r="N92" s="126"/>
    </row>
  </sheetData>
  <mergeCells count="1">
    <mergeCell ref="K1:L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tabColor theme="6"/>
  </sheetPr>
  <dimension ref="A1:S92"/>
  <sheetViews>
    <sheetView zoomScale="85" zoomScaleNormal="85" workbookViewId="0">
      <selection activeCell="A2" sqref="A2"/>
    </sheetView>
  </sheetViews>
  <sheetFormatPr baseColWidth="10" defaultColWidth="9.140625" defaultRowHeight="12.75" x14ac:dyDescent="0.2"/>
  <cols>
    <col min="1" max="1" width="26.28515625" style="24" bestFit="1" customWidth="1"/>
    <col min="2" max="2" width="12.42578125" style="24" bestFit="1" customWidth="1"/>
    <col min="3" max="3" width="13.28515625" style="24" bestFit="1" customWidth="1"/>
    <col min="4" max="4" width="9.140625" style="24"/>
    <col min="5" max="5" width="9.140625" style="2"/>
    <col min="6" max="6" width="26.28515625" style="43" bestFit="1" customWidth="1"/>
    <col min="7" max="7" width="12.42578125" style="43" bestFit="1" customWidth="1"/>
    <col min="8" max="8" width="13.140625" style="43" bestFit="1" customWidth="1"/>
    <col min="9" max="9" width="11.5703125" style="43" customWidth="1"/>
    <col min="10" max="10" width="9.140625" style="2"/>
    <col min="11" max="11" width="26.28515625" style="2" bestFit="1" customWidth="1"/>
    <col min="12" max="12" width="12.140625" style="2" bestFit="1" customWidth="1"/>
    <col min="13" max="13" width="16.42578125" style="2" customWidth="1"/>
    <col min="14" max="14" width="14.140625" style="2" customWidth="1"/>
    <col min="15" max="247" width="9.140625" style="2"/>
    <col min="248" max="248" width="22.7109375" style="2" bestFit="1" customWidth="1"/>
    <col min="249" max="249" width="12.140625" style="2" customWidth="1"/>
    <col min="250" max="250" width="16.7109375" style="2" customWidth="1"/>
    <col min="251" max="251" width="13.28515625" style="2" bestFit="1" customWidth="1"/>
    <col min="252" max="503" width="9.140625" style="2"/>
    <col min="504" max="504" width="22.7109375" style="2" bestFit="1" customWidth="1"/>
    <col min="505" max="505" width="12.140625" style="2" customWidth="1"/>
    <col min="506" max="506" width="16.7109375" style="2" customWidth="1"/>
    <col min="507" max="507" width="13.28515625" style="2" bestFit="1" customWidth="1"/>
    <col min="508" max="759" width="9.140625" style="2"/>
    <col min="760" max="760" width="22.7109375" style="2" bestFit="1" customWidth="1"/>
    <col min="761" max="761" width="12.140625" style="2" customWidth="1"/>
    <col min="762" max="762" width="16.7109375" style="2" customWidth="1"/>
    <col min="763" max="763" width="13.28515625" style="2" bestFit="1" customWidth="1"/>
    <col min="764" max="1015" width="9.140625" style="2"/>
    <col min="1016" max="1016" width="22.7109375" style="2" bestFit="1" customWidth="1"/>
    <col min="1017" max="1017" width="12.140625" style="2" customWidth="1"/>
    <col min="1018" max="1018" width="16.7109375" style="2" customWidth="1"/>
    <col min="1019" max="1019" width="13.28515625" style="2" bestFit="1" customWidth="1"/>
    <col min="1020" max="1271" width="9.140625" style="2"/>
    <col min="1272" max="1272" width="22.7109375" style="2" bestFit="1" customWidth="1"/>
    <col min="1273" max="1273" width="12.140625" style="2" customWidth="1"/>
    <col min="1274" max="1274" width="16.7109375" style="2" customWidth="1"/>
    <col min="1275" max="1275" width="13.28515625" style="2" bestFit="1" customWidth="1"/>
    <col min="1276" max="1527" width="9.140625" style="2"/>
    <col min="1528" max="1528" width="22.7109375" style="2" bestFit="1" customWidth="1"/>
    <col min="1529" max="1529" width="12.140625" style="2" customWidth="1"/>
    <col min="1530" max="1530" width="16.7109375" style="2" customWidth="1"/>
    <col min="1531" max="1531" width="13.28515625" style="2" bestFit="1" customWidth="1"/>
    <col min="1532" max="1783" width="9.140625" style="2"/>
    <col min="1784" max="1784" width="22.7109375" style="2" bestFit="1" customWidth="1"/>
    <col min="1785" max="1785" width="12.140625" style="2" customWidth="1"/>
    <col min="1786" max="1786" width="16.7109375" style="2" customWidth="1"/>
    <col min="1787" max="1787" width="13.28515625" style="2" bestFit="1" customWidth="1"/>
    <col min="1788" max="2039" width="9.140625" style="2"/>
    <col min="2040" max="2040" width="22.7109375" style="2" bestFit="1" customWidth="1"/>
    <col min="2041" max="2041" width="12.140625" style="2" customWidth="1"/>
    <col min="2042" max="2042" width="16.7109375" style="2" customWidth="1"/>
    <col min="2043" max="2043" width="13.28515625" style="2" bestFit="1" customWidth="1"/>
    <col min="2044" max="2295" width="9.140625" style="2"/>
    <col min="2296" max="2296" width="22.7109375" style="2" bestFit="1" customWidth="1"/>
    <col min="2297" max="2297" width="12.140625" style="2" customWidth="1"/>
    <col min="2298" max="2298" width="16.7109375" style="2" customWidth="1"/>
    <col min="2299" max="2299" width="13.28515625" style="2" bestFit="1" customWidth="1"/>
    <col min="2300" max="2551" width="9.140625" style="2"/>
    <col min="2552" max="2552" width="22.7109375" style="2" bestFit="1" customWidth="1"/>
    <col min="2553" max="2553" width="12.140625" style="2" customWidth="1"/>
    <col min="2554" max="2554" width="16.7109375" style="2" customWidth="1"/>
    <col min="2555" max="2555" width="13.28515625" style="2" bestFit="1" customWidth="1"/>
    <col min="2556" max="2807" width="9.140625" style="2"/>
    <col min="2808" max="2808" width="22.7109375" style="2" bestFit="1" customWidth="1"/>
    <col min="2809" max="2809" width="12.140625" style="2" customWidth="1"/>
    <col min="2810" max="2810" width="16.7109375" style="2" customWidth="1"/>
    <col min="2811" max="2811" width="13.28515625" style="2" bestFit="1" customWidth="1"/>
    <col min="2812" max="3063" width="9.140625" style="2"/>
    <col min="3064" max="3064" width="22.7109375" style="2" bestFit="1" customWidth="1"/>
    <col min="3065" max="3065" width="12.140625" style="2" customWidth="1"/>
    <col min="3066" max="3066" width="16.7109375" style="2" customWidth="1"/>
    <col min="3067" max="3067" width="13.28515625" style="2" bestFit="1" customWidth="1"/>
    <col min="3068" max="3319" width="9.140625" style="2"/>
    <col min="3320" max="3320" width="22.7109375" style="2" bestFit="1" customWidth="1"/>
    <col min="3321" max="3321" width="12.140625" style="2" customWidth="1"/>
    <col min="3322" max="3322" width="16.7109375" style="2" customWidth="1"/>
    <col min="3323" max="3323" width="13.28515625" style="2" bestFit="1" customWidth="1"/>
    <col min="3324" max="3575" width="9.140625" style="2"/>
    <col min="3576" max="3576" width="22.7109375" style="2" bestFit="1" customWidth="1"/>
    <col min="3577" max="3577" width="12.140625" style="2" customWidth="1"/>
    <col min="3578" max="3578" width="16.7109375" style="2" customWidth="1"/>
    <col min="3579" max="3579" width="13.28515625" style="2" bestFit="1" customWidth="1"/>
    <col min="3580" max="3831" width="9.140625" style="2"/>
    <col min="3832" max="3832" width="22.7109375" style="2" bestFit="1" customWidth="1"/>
    <col min="3833" max="3833" width="12.140625" style="2" customWidth="1"/>
    <col min="3834" max="3834" width="16.7109375" style="2" customWidth="1"/>
    <col min="3835" max="3835" width="13.28515625" style="2" bestFit="1" customWidth="1"/>
    <col min="3836" max="4087" width="9.140625" style="2"/>
    <col min="4088" max="4088" width="22.7109375" style="2" bestFit="1" customWidth="1"/>
    <col min="4089" max="4089" width="12.140625" style="2" customWidth="1"/>
    <col min="4090" max="4090" width="16.7109375" style="2" customWidth="1"/>
    <col min="4091" max="4091" width="13.28515625" style="2" bestFit="1" customWidth="1"/>
    <col min="4092" max="4343" width="9.140625" style="2"/>
    <col min="4344" max="4344" width="22.7109375" style="2" bestFit="1" customWidth="1"/>
    <col min="4345" max="4345" width="12.140625" style="2" customWidth="1"/>
    <col min="4346" max="4346" width="16.7109375" style="2" customWidth="1"/>
    <col min="4347" max="4347" width="13.28515625" style="2" bestFit="1" customWidth="1"/>
    <col min="4348" max="4599" width="9.140625" style="2"/>
    <col min="4600" max="4600" width="22.7109375" style="2" bestFit="1" customWidth="1"/>
    <col min="4601" max="4601" width="12.140625" style="2" customWidth="1"/>
    <col min="4602" max="4602" width="16.7109375" style="2" customWidth="1"/>
    <col min="4603" max="4603" width="13.28515625" style="2" bestFit="1" customWidth="1"/>
    <col min="4604" max="4855" width="9.140625" style="2"/>
    <col min="4856" max="4856" width="22.7109375" style="2" bestFit="1" customWidth="1"/>
    <col min="4857" max="4857" width="12.140625" style="2" customWidth="1"/>
    <col min="4858" max="4858" width="16.7109375" style="2" customWidth="1"/>
    <col min="4859" max="4859" width="13.28515625" style="2" bestFit="1" customWidth="1"/>
    <col min="4860" max="5111" width="9.140625" style="2"/>
    <col min="5112" max="5112" width="22.7109375" style="2" bestFit="1" customWidth="1"/>
    <col min="5113" max="5113" width="12.140625" style="2" customWidth="1"/>
    <col min="5114" max="5114" width="16.7109375" style="2" customWidth="1"/>
    <col min="5115" max="5115" width="13.28515625" style="2" bestFit="1" customWidth="1"/>
    <col min="5116" max="5367" width="9.140625" style="2"/>
    <col min="5368" max="5368" width="22.7109375" style="2" bestFit="1" customWidth="1"/>
    <col min="5369" max="5369" width="12.140625" style="2" customWidth="1"/>
    <col min="5370" max="5370" width="16.7109375" style="2" customWidth="1"/>
    <col min="5371" max="5371" width="13.28515625" style="2" bestFit="1" customWidth="1"/>
    <col min="5372" max="5623" width="9.140625" style="2"/>
    <col min="5624" max="5624" width="22.7109375" style="2" bestFit="1" customWidth="1"/>
    <col min="5625" max="5625" width="12.140625" style="2" customWidth="1"/>
    <col min="5626" max="5626" width="16.7109375" style="2" customWidth="1"/>
    <col min="5627" max="5627" width="13.28515625" style="2" bestFit="1" customWidth="1"/>
    <col min="5628" max="5879" width="9.140625" style="2"/>
    <col min="5880" max="5880" width="22.7109375" style="2" bestFit="1" customWidth="1"/>
    <col min="5881" max="5881" width="12.140625" style="2" customWidth="1"/>
    <col min="5882" max="5882" width="16.7109375" style="2" customWidth="1"/>
    <col min="5883" max="5883" width="13.28515625" style="2" bestFit="1" customWidth="1"/>
    <col min="5884" max="6135" width="9.140625" style="2"/>
    <col min="6136" max="6136" width="22.7109375" style="2" bestFit="1" customWidth="1"/>
    <col min="6137" max="6137" width="12.140625" style="2" customWidth="1"/>
    <col min="6138" max="6138" width="16.7109375" style="2" customWidth="1"/>
    <col min="6139" max="6139" width="13.28515625" style="2" bestFit="1" customWidth="1"/>
    <col min="6140" max="6391" width="9.140625" style="2"/>
    <col min="6392" max="6392" width="22.7109375" style="2" bestFit="1" customWidth="1"/>
    <col min="6393" max="6393" width="12.140625" style="2" customWidth="1"/>
    <col min="6394" max="6394" width="16.7109375" style="2" customWidth="1"/>
    <col min="6395" max="6395" width="13.28515625" style="2" bestFit="1" customWidth="1"/>
    <col min="6396" max="6647" width="9.140625" style="2"/>
    <col min="6648" max="6648" width="22.7109375" style="2" bestFit="1" customWidth="1"/>
    <col min="6649" max="6649" width="12.140625" style="2" customWidth="1"/>
    <col min="6650" max="6650" width="16.7109375" style="2" customWidth="1"/>
    <col min="6651" max="6651" width="13.28515625" style="2" bestFit="1" customWidth="1"/>
    <col min="6652" max="6903" width="9.140625" style="2"/>
    <col min="6904" max="6904" width="22.7109375" style="2" bestFit="1" customWidth="1"/>
    <col min="6905" max="6905" width="12.140625" style="2" customWidth="1"/>
    <col min="6906" max="6906" width="16.7109375" style="2" customWidth="1"/>
    <col min="6907" max="6907" width="13.28515625" style="2" bestFit="1" customWidth="1"/>
    <col min="6908" max="7159" width="9.140625" style="2"/>
    <col min="7160" max="7160" width="22.7109375" style="2" bestFit="1" customWidth="1"/>
    <col min="7161" max="7161" width="12.140625" style="2" customWidth="1"/>
    <col min="7162" max="7162" width="16.7109375" style="2" customWidth="1"/>
    <col min="7163" max="7163" width="13.28515625" style="2" bestFit="1" customWidth="1"/>
    <col min="7164" max="7415" width="9.140625" style="2"/>
    <col min="7416" max="7416" width="22.7109375" style="2" bestFit="1" customWidth="1"/>
    <col min="7417" max="7417" width="12.140625" style="2" customWidth="1"/>
    <col min="7418" max="7418" width="16.7109375" style="2" customWidth="1"/>
    <col min="7419" max="7419" width="13.28515625" style="2" bestFit="1" customWidth="1"/>
    <col min="7420" max="7671" width="9.140625" style="2"/>
    <col min="7672" max="7672" width="22.7109375" style="2" bestFit="1" customWidth="1"/>
    <col min="7673" max="7673" width="12.140625" style="2" customWidth="1"/>
    <col min="7674" max="7674" width="16.7109375" style="2" customWidth="1"/>
    <col min="7675" max="7675" width="13.28515625" style="2" bestFit="1" customWidth="1"/>
    <col min="7676" max="7927" width="9.140625" style="2"/>
    <col min="7928" max="7928" width="22.7109375" style="2" bestFit="1" customWidth="1"/>
    <col min="7929" max="7929" width="12.140625" style="2" customWidth="1"/>
    <col min="7930" max="7930" width="16.7109375" style="2" customWidth="1"/>
    <col min="7931" max="7931" width="13.28515625" style="2" bestFit="1" customWidth="1"/>
    <col min="7932" max="8183" width="9.140625" style="2"/>
    <col min="8184" max="8184" width="22.7109375" style="2" bestFit="1" customWidth="1"/>
    <col min="8185" max="8185" width="12.140625" style="2" customWidth="1"/>
    <col min="8186" max="8186" width="16.7109375" style="2" customWidth="1"/>
    <col min="8187" max="8187" width="13.28515625" style="2" bestFit="1" customWidth="1"/>
    <col min="8188" max="8439" width="9.140625" style="2"/>
    <col min="8440" max="8440" width="22.7109375" style="2" bestFit="1" customWidth="1"/>
    <col min="8441" max="8441" width="12.140625" style="2" customWidth="1"/>
    <col min="8442" max="8442" width="16.7109375" style="2" customWidth="1"/>
    <col min="8443" max="8443" width="13.28515625" style="2" bestFit="1" customWidth="1"/>
    <col min="8444" max="8695" width="9.140625" style="2"/>
    <col min="8696" max="8696" width="22.7109375" style="2" bestFit="1" customWidth="1"/>
    <col min="8697" max="8697" width="12.140625" style="2" customWidth="1"/>
    <col min="8698" max="8698" width="16.7109375" style="2" customWidth="1"/>
    <col min="8699" max="8699" width="13.28515625" style="2" bestFit="1" customWidth="1"/>
    <col min="8700" max="8951" width="9.140625" style="2"/>
    <col min="8952" max="8952" width="22.7109375" style="2" bestFit="1" customWidth="1"/>
    <col min="8953" max="8953" width="12.140625" style="2" customWidth="1"/>
    <col min="8954" max="8954" width="16.7109375" style="2" customWidth="1"/>
    <col min="8955" max="8955" width="13.28515625" style="2" bestFit="1" customWidth="1"/>
    <col min="8956" max="9207" width="9.140625" style="2"/>
    <col min="9208" max="9208" width="22.7109375" style="2" bestFit="1" customWidth="1"/>
    <col min="9209" max="9209" width="12.140625" style="2" customWidth="1"/>
    <col min="9210" max="9210" width="16.7109375" style="2" customWidth="1"/>
    <col min="9211" max="9211" width="13.28515625" style="2" bestFit="1" customWidth="1"/>
    <col min="9212" max="9463" width="9.140625" style="2"/>
    <col min="9464" max="9464" width="22.7109375" style="2" bestFit="1" customWidth="1"/>
    <col min="9465" max="9465" width="12.140625" style="2" customWidth="1"/>
    <col min="9466" max="9466" width="16.7109375" style="2" customWidth="1"/>
    <col min="9467" max="9467" width="13.28515625" style="2" bestFit="1" customWidth="1"/>
    <col min="9468" max="9719" width="9.140625" style="2"/>
    <col min="9720" max="9720" width="22.7109375" style="2" bestFit="1" customWidth="1"/>
    <col min="9721" max="9721" width="12.140625" style="2" customWidth="1"/>
    <col min="9722" max="9722" width="16.7109375" style="2" customWidth="1"/>
    <col min="9723" max="9723" width="13.28515625" style="2" bestFit="1" customWidth="1"/>
    <col min="9724" max="9975" width="9.140625" style="2"/>
    <col min="9976" max="9976" width="22.7109375" style="2" bestFit="1" customWidth="1"/>
    <col min="9977" max="9977" width="12.140625" style="2" customWidth="1"/>
    <col min="9978" max="9978" width="16.7109375" style="2" customWidth="1"/>
    <col min="9979" max="9979" width="13.28515625" style="2" bestFit="1" customWidth="1"/>
    <col min="9980" max="10231" width="9.140625" style="2"/>
    <col min="10232" max="10232" width="22.7109375" style="2" bestFit="1" customWidth="1"/>
    <col min="10233" max="10233" width="12.140625" style="2" customWidth="1"/>
    <col min="10234" max="10234" width="16.7109375" style="2" customWidth="1"/>
    <col min="10235" max="10235" width="13.28515625" style="2" bestFit="1" customWidth="1"/>
    <col min="10236" max="10487" width="9.140625" style="2"/>
    <col min="10488" max="10488" width="22.7109375" style="2" bestFit="1" customWidth="1"/>
    <col min="10489" max="10489" width="12.140625" style="2" customWidth="1"/>
    <col min="10490" max="10490" width="16.7109375" style="2" customWidth="1"/>
    <col min="10491" max="10491" width="13.28515625" style="2" bestFit="1" customWidth="1"/>
    <col min="10492" max="10743" width="9.140625" style="2"/>
    <col min="10744" max="10744" width="22.7109375" style="2" bestFit="1" customWidth="1"/>
    <col min="10745" max="10745" width="12.140625" style="2" customWidth="1"/>
    <col min="10746" max="10746" width="16.7109375" style="2" customWidth="1"/>
    <col min="10747" max="10747" width="13.28515625" style="2" bestFit="1" customWidth="1"/>
    <col min="10748" max="10999" width="9.140625" style="2"/>
    <col min="11000" max="11000" width="22.7109375" style="2" bestFit="1" customWidth="1"/>
    <col min="11001" max="11001" width="12.140625" style="2" customWidth="1"/>
    <col min="11002" max="11002" width="16.7109375" style="2" customWidth="1"/>
    <col min="11003" max="11003" width="13.28515625" style="2" bestFit="1" customWidth="1"/>
    <col min="11004" max="11255" width="9.140625" style="2"/>
    <col min="11256" max="11256" width="22.7109375" style="2" bestFit="1" customWidth="1"/>
    <col min="11257" max="11257" width="12.140625" style="2" customWidth="1"/>
    <col min="11258" max="11258" width="16.7109375" style="2" customWidth="1"/>
    <col min="11259" max="11259" width="13.28515625" style="2" bestFit="1" customWidth="1"/>
    <col min="11260" max="11511" width="9.140625" style="2"/>
    <col min="11512" max="11512" width="22.7109375" style="2" bestFit="1" customWidth="1"/>
    <col min="11513" max="11513" width="12.140625" style="2" customWidth="1"/>
    <col min="11514" max="11514" width="16.7109375" style="2" customWidth="1"/>
    <col min="11515" max="11515" width="13.28515625" style="2" bestFit="1" customWidth="1"/>
    <col min="11516" max="11767" width="9.140625" style="2"/>
    <col min="11768" max="11768" width="22.7109375" style="2" bestFit="1" customWidth="1"/>
    <col min="11769" max="11769" width="12.140625" style="2" customWidth="1"/>
    <col min="11770" max="11770" width="16.7109375" style="2" customWidth="1"/>
    <col min="11771" max="11771" width="13.28515625" style="2" bestFit="1" customWidth="1"/>
    <col min="11772" max="12023" width="9.140625" style="2"/>
    <col min="12024" max="12024" width="22.7109375" style="2" bestFit="1" customWidth="1"/>
    <col min="12025" max="12025" width="12.140625" style="2" customWidth="1"/>
    <col min="12026" max="12026" width="16.7109375" style="2" customWidth="1"/>
    <col min="12027" max="12027" width="13.28515625" style="2" bestFit="1" customWidth="1"/>
    <col min="12028" max="12279" width="9.140625" style="2"/>
    <col min="12280" max="12280" width="22.7109375" style="2" bestFit="1" customWidth="1"/>
    <col min="12281" max="12281" width="12.140625" style="2" customWidth="1"/>
    <col min="12282" max="12282" width="16.7109375" style="2" customWidth="1"/>
    <col min="12283" max="12283" width="13.28515625" style="2" bestFit="1" customWidth="1"/>
    <col min="12284" max="12535" width="9.140625" style="2"/>
    <col min="12536" max="12536" width="22.7109375" style="2" bestFit="1" customWidth="1"/>
    <col min="12537" max="12537" width="12.140625" style="2" customWidth="1"/>
    <col min="12538" max="12538" width="16.7109375" style="2" customWidth="1"/>
    <col min="12539" max="12539" width="13.28515625" style="2" bestFit="1" customWidth="1"/>
    <col min="12540" max="12791" width="9.140625" style="2"/>
    <col min="12792" max="12792" width="22.7109375" style="2" bestFit="1" customWidth="1"/>
    <col min="12793" max="12793" width="12.140625" style="2" customWidth="1"/>
    <col min="12794" max="12794" width="16.7109375" style="2" customWidth="1"/>
    <col min="12795" max="12795" width="13.28515625" style="2" bestFit="1" customWidth="1"/>
    <col min="12796" max="13047" width="9.140625" style="2"/>
    <col min="13048" max="13048" width="22.7109375" style="2" bestFit="1" customWidth="1"/>
    <col min="13049" max="13049" width="12.140625" style="2" customWidth="1"/>
    <col min="13050" max="13050" width="16.7109375" style="2" customWidth="1"/>
    <col min="13051" max="13051" width="13.28515625" style="2" bestFit="1" customWidth="1"/>
    <col min="13052" max="13303" width="9.140625" style="2"/>
    <col min="13304" max="13304" width="22.7109375" style="2" bestFit="1" customWidth="1"/>
    <col min="13305" max="13305" width="12.140625" style="2" customWidth="1"/>
    <col min="13306" max="13306" width="16.7109375" style="2" customWidth="1"/>
    <col min="13307" max="13307" width="13.28515625" style="2" bestFit="1" customWidth="1"/>
    <col min="13308" max="13559" width="9.140625" style="2"/>
    <col min="13560" max="13560" width="22.7109375" style="2" bestFit="1" customWidth="1"/>
    <col min="13561" max="13561" width="12.140625" style="2" customWidth="1"/>
    <col min="13562" max="13562" width="16.7109375" style="2" customWidth="1"/>
    <col min="13563" max="13563" width="13.28515625" style="2" bestFit="1" customWidth="1"/>
    <col min="13564" max="13815" width="9.140625" style="2"/>
    <col min="13816" max="13816" width="22.7109375" style="2" bestFit="1" customWidth="1"/>
    <col min="13817" max="13817" width="12.140625" style="2" customWidth="1"/>
    <col min="13818" max="13818" width="16.7109375" style="2" customWidth="1"/>
    <col min="13819" max="13819" width="13.28515625" style="2" bestFit="1" customWidth="1"/>
    <col min="13820" max="14071" width="9.140625" style="2"/>
    <col min="14072" max="14072" width="22.7109375" style="2" bestFit="1" customWidth="1"/>
    <col min="14073" max="14073" width="12.140625" style="2" customWidth="1"/>
    <col min="14074" max="14074" width="16.7109375" style="2" customWidth="1"/>
    <col min="14075" max="14075" width="13.28515625" style="2" bestFit="1" customWidth="1"/>
    <col min="14076" max="14327" width="9.140625" style="2"/>
    <col min="14328" max="14328" width="22.7109375" style="2" bestFit="1" customWidth="1"/>
    <col min="14329" max="14329" width="12.140625" style="2" customWidth="1"/>
    <col min="14330" max="14330" width="16.7109375" style="2" customWidth="1"/>
    <col min="14331" max="14331" width="13.28515625" style="2" bestFit="1" customWidth="1"/>
    <col min="14332" max="14583" width="9.140625" style="2"/>
    <col min="14584" max="14584" width="22.7109375" style="2" bestFit="1" customWidth="1"/>
    <col min="14585" max="14585" width="12.140625" style="2" customWidth="1"/>
    <col min="14586" max="14586" width="16.7109375" style="2" customWidth="1"/>
    <col min="14587" max="14587" width="13.28515625" style="2" bestFit="1" customWidth="1"/>
    <col min="14588" max="14839" width="9.140625" style="2"/>
    <col min="14840" max="14840" width="22.7109375" style="2" bestFit="1" customWidth="1"/>
    <col min="14841" max="14841" width="12.140625" style="2" customWidth="1"/>
    <col min="14842" max="14842" width="16.7109375" style="2" customWidth="1"/>
    <col min="14843" max="14843" width="13.28515625" style="2" bestFit="1" customWidth="1"/>
    <col min="14844" max="15095" width="9.140625" style="2"/>
    <col min="15096" max="15096" width="22.7109375" style="2" bestFit="1" customWidth="1"/>
    <col min="15097" max="15097" width="12.140625" style="2" customWidth="1"/>
    <col min="15098" max="15098" width="16.7109375" style="2" customWidth="1"/>
    <col min="15099" max="15099" width="13.28515625" style="2" bestFit="1" customWidth="1"/>
    <col min="15100" max="15351" width="9.140625" style="2"/>
    <col min="15352" max="15352" width="22.7109375" style="2" bestFit="1" customWidth="1"/>
    <col min="15353" max="15353" width="12.140625" style="2" customWidth="1"/>
    <col min="15354" max="15354" width="16.7109375" style="2" customWidth="1"/>
    <col min="15355" max="15355" width="13.28515625" style="2" bestFit="1" customWidth="1"/>
    <col min="15356" max="15607" width="9.140625" style="2"/>
    <col min="15608" max="15608" width="22.7109375" style="2" bestFit="1" customWidth="1"/>
    <col min="15609" max="15609" width="12.140625" style="2" customWidth="1"/>
    <col min="15610" max="15610" width="16.7109375" style="2" customWidth="1"/>
    <col min="15611" max="15611" width="13.28515625" style="2" bestFit="1" customWidth="1"/>
    <col min="15612" max="15863" width="9.140625" style="2"/>
    <col min="15864" max="15864" width="22.7109375" style="2" bestFit="1" customWidth="1"/>
    <col min="15865" max="15865" width="12.140625" style="2" customWidth="1"/>
    <col min="15866" max="15866" width="16.7109375" style="2" customWidth="1"/>
    <col min="15867" max="15867" width="13.28515625" style="2" bestFit="1" customWidth="1"/>
    <col min="15868" max="16119" width="9.140625" style="2"/>
    <col min="16120" max="16120" width="22.7109375" style="2" bestFit="1" customWidth="1"/>
    <col min="16121" max="16121" width="12.140625" style="2" customWidth="1"/>
    <col min="16122" max="16122" width="16.7109375" style="2" customWidth="1"/>
    <col min="16123" max="16123" width="13.28515625" style="2" bestFit="1" customWidth="1"/>
    <col min="16124" max="16384" width="9.140625" style="2"/>
  </cols>
  <sheetData>
    <row r="1" spans="1:19" x14ac:dyDescent="0.2">
      <c r="A1" s="22" t="s">
        <v>73</v>
      </c>
      <c r="B1" s="23" t="s">
        <v>75</v>
      </c>
      <c r="C1" s="25"/>
      <c r="D1" s="25"/>
      <c r="F1" s="41" t="s">
        <v>73</v>
      </c>
      <c r="G1" s="42" t="s">
        <v>75</v>
      </c>
      <c r="K1" s="169" t="s">
        <v>76</v>
      </c>
      <c r="L1" s="169"/>
      <c r="M1" s="44" t="s">
        <v>74</v>
      </c>
      <c r="N1" s="1"/>
    </row>
    <row r="2" spans="1:19" x14ac:dyDescent="0.2">
      <c r="A2" s="25" t="s">
        <v>80</v>
      </c>
      <c r="B2" s="26" t="s">
        <v>102</v>
      </c>
      <c r="C2" s="25"/>
      <c r="D2" s="25"/>
      <c r="F2" s="44" t="str">
        <f>A2</f>
        <v xml:space="preserve"> TRIMESTRAL</v>
      </c>
      <c r="G2" s="45" t="s">
        <v>97</v>
      </c>
      <c r="K2" s="1" t="str">
        <f>F2</f>
        <v xml:space="preserve"> TRIMESTRAL</v>
      </c>
      <c r="L2" s="3"/>
      <c r="M2" s="1" t="s">
        <v>103</v>
      </c>
      <c r="N2" s="1"/>
    </row>
    <row r="3" spans="1:19" ht="15.75" thickBot="1" x14ac:dyDescent="0.35">
      <c r="A3" s="81"/>
      <c r="K3" s="17"/>
    </row>
    <row r="4" spans="1:19" ht="13.5" thickBot="1" x14ac:dyDescent="0.25">
      <c r="A4" s="27"/>
      <c r="B4" s="95" t="s">
        <v>72</v>
      </c>
      <c r="C4" s="82" t="s">
        <v>0</v>
      </c>
      <c r="D4" s="83" t="s">
        <v>3</v>
      </c>
      <c r="F4" s="46"/>
      <c r="G4" s="96" t="s">
        <v>72</v>
      </c>
      <c r="H4" s="47" t="s">
        <v>0</v>
      </c>
      <c r="I4" s="48" t="s">
        <v>3</v>
      </c>
      <c r="K4" s="4"/>
      <c r="L4" s="97" t="s">
        <v>2</v>
      </c>
      <c r="M4" s="18" t="s">
        <v>0</v>
      </c>
      <c r="N4" s="19" t="s">
        <v>3</v>
      </c>
    </row>
    <row r="5" spans="1:19" ht="13.5" thickBot="1" x14ac:dyDescent="0.25">
      <c r="A5" s="27"/>
      <c r="B5" s="123"/>
      <c r="C5" s="123"/>
      <c r="D5" s="123"/>
      <c r="F5" s="46"/>
      <c r="G5" s="46"/>
      <c r="H5" s="49"/>
      <c r="I5" s="46"/>
      <c r="K5" s="4"/>
      <c r="L5" s="5"/>
      <c r="M5" s="5"/>
      <c r="N5" s="4"/>
    </row>
    <row r="6" spans="1:19" ht="13.5" thickBot="1" x14ac:dyDescent="0.25">
      <c r="A6" s="84" t="s">
        <v>1</v>
      </c>
      <c r="B6" s="85">
        <v>977591</v>
      </c>
      <c r="C6" s="85">
        <v>974503879.97634006</v>
      </c>
      <c r="D6" s="85">
        <v>663015</v>
      </c>
      <c r="E6" s="20"/>
      <c r="F6" s="50" t="s">
        <v>1</v>
      </c>
      <c r="G6" s="51">
        <v>666824</v>
      </c>
      <c r="H6" s="51">
        <v>687134394.66606736</v>
      </c>
      <c r="I6" s="51">
        <v>435880</v>
      </c>
      <c r="K6" s="98" t="s">
        <v>1</v>
      </c>
      <c r="L6" s="99">
        <v>0.4660405144385924</v>
      </c>
      <c r="M6" s="99">
        <v>0.4182143806815668</v>
      </c>
      <c r="N6" s="99">
        <v>0.52109525557492886</v>
      </c>
      <c r="P6" s="6"/>
      <c r="Q6" s="6"/>
      <c r="R6" s="6"/>
      <c r="S6" s="6"/>
    </row>
    <row r="7" spans="1:19" ht="12" customHeight="1" thickBot="1" x14ac:dyDescent="0.25">
      <c r="B7" s="37"/>
      <c r="C7" s="37"/>
      <c r="D7" s="37"/>
      <c r="E7" s="20"/>
      <c r="F7" s="52"/>
      <c r="G7" s="53"/>
      <c r="H7" s="53"/>
      <c r="I7" s="53"/>
      <c r="L7" s="100"/>
      <c r="M7" s="100"/>
      <c r="N7" s="100"/>
    </row>
    <row r="8" spans="1:19" ht="13.5" thickBot="1" x14ac:dyDescent="0.25">
      <c r="A8" s="86" t="s">
        <v>4</v>
      </c>
      <c r="B8" s="87">
        <v>107644</v>
      </c>
      <c r="C8" s="87">
        <v>94357165.651052475</v>
      </c>
      <c r="D8" s="87">
        <v>74236</v>
      </c>
      <c r="E8" s="20"/>
      <c r="F8" s="54" t="s">
        <v>4</v>
      </c>
      <c r="G8" s="51">
        <v>77081</v>
      </c>
      <c r="H8" s="51">
        <v>64534525.677493371</v>
      </c>
      <c r="I8" s="55">
        <v>53919</v>
      </c>
      <c r="K8" s="101" t="s">
        <v>4</v>
      </c>
      <c r="L8" s="99">
        <v>0.39650497528573836</v>
      </c>
      <c r="M8" s="99">
        <v>0.46211914723903913</v>
      </c>
      <c r="N8" s="99">
        <v>0.3768059496652385</v>
      </c>
      <c r="P8" s="6"/>
      <c r="Q8" s="6"/>
      <c r="R8" s="6"/>
      <c r="S8" s="6"/>
    </row>
    <row r="9" spans="1:19" ht="13.5" thickBot="1" x14ac:dyDescent="0.25">
      <c r="A9" s="29" t="s">
        <v>5</v>
      </c>
      <c r="B9" s="30">
        <v>7308</v>
      </c>
      <c r="C9" s="30">
        <v>6533408.6892547663</v>
      </c>
      <c r="D9" s="31">
        <v>3491</v>
      </c>
      <c r="E9" s="21"/>
      <c r="F9" s="56" t="s">
        <v>5</v>
      </c>
      <c r="G9" s="57">
        <v>5080</v>
      </c>
      <c r="H9" s="57">
        <v>5122864.684411753</v>
      </c>
      <c r="I9" s="58">
        <v>2428</v>
      </c>
      <c r="K9" s="7" t="s">
        <v>5</v>
      </c>
      <c r="L9" s="102">
        <v>0.43858267716535426</v>
      </c>
      <c r="M9" s="102">
        <v>0.27534281925016013</v>
      </c>
      <c r="N9" s="102">
        <v>0.43780889621087304</v>
      </c>
    </row>
    <row r="10" spans="1:19" ht="13.5" thickBot="1" x14ac:dyDescent="0.25">
      <c r="A10" s="32" t="s">
        <v>6</v>
      </c>
      <c r="B10" s="30">
        <v>24620</v>
      </c>
      <c r="C10" s="30">
        <v>14991968.24626372</v>
      </c>
      <c r="D10" s="31">
        <v>21062</v>
      </c>
      <c r="E10" s="20"/>
      <c r="F10" s="59" t="s">
        <v>6</v>
      </c>
      <c r="G10" s="79">
        <v>21555</v>
      </c>
      <c r="H10" s="79">
        <v>11951494.278255992</v>
      </c>
      <c r="I10" s="80">
        <v>18964</v>
      </c>
      <c r="K10" s="8" t="s">
        <v>6</v>
      </c>
      <c r="L10" s="113">
        <v>0.1421943864532591</v>
      </c>
      <c r="M10" s="113">
        <v>0.25440115664360308</v>
      </c>
      <c r="N10" s="115">
        <v>0.1106306686353089</v>
      </c>
    </row>
    <row r="11" spans="1:19" ht="13.5" thickBot="1" x14ac:dyDescent="0.25">
      <c r="A11" s="32" t="s">
        <v>7</v>
      </c>
      <c r="B11" s="30">
        <v>5721</v>
      </c>
      <c r="C11" s="30">
        <v>5581629.6264084857</v>
      </c>
      <c r="D11" s="31">
        <v>3942</v>
      </c>
      <c r="E11" s="20"/>
      <c r="F11" s="59" t="s">
        <v>7</v>
      </c>
      <c r="G11" s="79">
        <v>3953</v>
      </c>
      <c r="H11" s="79">
        <v>4181443.8460155949</v>
      </c>
      <c r="I11" s="80">
        <v>2483</v>
      </c>
      <c r="K11" s="8" t="s">
        <v>7</v>
      </c>
      <c r="L11" s="113">
        <v>0.44725524917783965</v>
      </c>
      <c r="M11" s="113">
        <v>0.33485700919482553</v>
      </c>
      <c r="N11" s="115">
        <v>0.58759565042287565</v>
      </c>
    </row>
    <row r="12" spans="1:19" ht="13.5" thickBot="1" x14ac:dyDescent="0.25">
      <c r="A12" s="32" t="s">
        <v>8</v>
      </c>
      <c r="B12" s="30">
        <v>6326</v>
      </c>
      <c r="C12" s="30">
        <v>5251205.999491483</v>
      </c>
      <c r="D12" s="31">
        <v>4494</v>
      </c>
      <c r="E12" s="20"/>
      <c r="F12" s="59" t="s">
        <v>8</v>
      </c>
      <c r="G12" s="79">
        <v>4765</v>
      </c>
      <c r="H12" s="79">
        <v>3830256.7742544049</v>
      </c>
      <c r="I12" s="80">
        <v>3487</v>
      </c>
      <c r="K12" s="8" t="s">
        <v>8</v>
      </c>
      <c r="L12" s="113">
        <v>0.32759706190975857</v>
      </c>
      <c r="M12" s="113">
        <v>0.3709801480642716</v>
      </c>
      <c r="N12" s="115">
        <v>0.28878692285632357</v>
      </c>
    </row>
    <row r="13" spans="1:19" ht="13.5" thickBot="1" x14ac:dyDescent="0.25">
      <c r="A13" s="32" t="s">
        <v>9</v>
      </c>
      <c r="B13" s="30">
        <v>8362</v>
      </c>
      <c r="C13" s="30">
        <v>6370663.8142463975</v>
      </c>
      <c r="D13" s="31">
        <v>5854</v>
      </c>
      <c r="E13" s="20"/>
      <c r="F13" s="59" t="s">
        <v>9</v>
      </c>
      <c r="G13" s="79">
        <v>8838</v>
      </c>
      <c r="H13" s="79">
        <v>5804540.1328202244</v>
      </c>
      <c r="I13" s="80">
        <v>6063</v>
      </c>
      <c r="K13" s="8" t="s">
        <v>9</v>
      </c>
      <c r="L13" s="113">
        <v>-5.3858338990721899E-2</v>
      </c>
      <c r="M13" s="113">
        <v>9.753118567053698E-2</v>
      </c>
      <c r="N13" s="115">
        <v>-3.4471383803397648E-2</v>
      </c>
    </row>
    <row r="14" spans="1:19" ht="13.5" thickBot="1" x14ac:dyDescent="0.25">
      <c r="A14" s="32" t="s">
        <v>10</v>
      </c>
      <c r="B14" s="30">
        <v>4094</v>
      </c>
      <c r="C14" s="30">
        <v>4481508.8474003924</v>
      </c>
      <c r="D14" s="31">
        <v>2388</v>
      </c>
      <c r="E14" s="20"/>
      <c r="F14" s="59" t="s">
        <v>10</v>
      </c>
      <c r="G14" s="79">
        <v>2929</v>
      </c>
      <c r="H14" s="79">
        <v>3109611.4860306322</v>
      </c>
      <c r="I14" s="80">
        <v>1905</v>
      </c>
      <c r="K14" s="8" t="s">
        <v>10</v>
      </c>
      <c r="L14" s="113">
        <v>0.39774667121884599</v>
      </c>
      <c r="M14" s="113">
        <v>0.44117966747060255</v>
      </c>
      <c r="N14" s="115">
        <v>0.25354330708661421</v>
      </c>
    </row>
    <row r="15" spans="1:19" ht="13.5" thickBot="1" x14ac:dyDescent="0.25">
      <c r="A15" s="32" t="s">
        <v>11</v>
      </c>
      <c r="B15" s="30">
        <v>16127</v>
      </c>
      <c r="C15" s="30">
        <v>10806277.481975675</v>
      </c>
      <c r="D15" s="31">
        <v>12766</v>
      </c>
      <c r="E15" s="20"/>
      <c r="F15" s="59" t="s">
        <v>11</v>
      </c>
      <c r="G15" s="79">
        <v>8512</v>
      </c>
      <c r="H15" s="79">
        <v>6494041.3443788569</v>
      </c>
      <c r="I15" s="80">
        <v>6011</v>
      </c>
      <c r="K15" s="8" t="s">
        <v>11</v>
      </c>
      <c r="L15" s="113">
        <v>0.89461936090225569</v>
      </c>
      <c r="M15" s="113">
        <v>0.66402967103519028</v>
      </c>
      <c r="N15" s="115">
        <v>1.1237730826817502</v>
      </c>
    </row>
    <row r="16" spans="1:19" ht="13.5" thickBot="1" x14ac:dyDescent="0.25">
      <c r="A16" s="33" t="s">
        <v>12</v>
      </c>
      <c r="B16" s="34">
        <v>35086</v>
      </c>
      <c r="C16" s="34">
        <v>40340502.946011558</v>
      </c>
      <c r="D16" s="35">
        <v>20239</v>
      </c>
      <c r="E16" s="20"/>
      <c r="F16" s="60" t="s">
        <v>12</v>
      </c>
      <c r="G16" s="109">
        <v>21449</v>
      </c>
      <c r="H16" s="109">
        <v>24040273.131325915</v>
      </c>
      <c r="I16" s="110">
        <v>12578</v>
      </c>
      <c r="K16" s="9" t="s">
        <v>12</v>
      </c>
      <c r="L16" s="116">
        <v>0.63578721618723488</v>
      </c>
      <c r="M16" s="116">
        <v>0.67803846177793492</v>
      </c>
      <c r="N16" s="117">
        <v>0.6090793448878995</v>
      </c>
    </row>
    <row r="17" spans="1:19" ht="13.5" thickBot="1" x14ac:dyDescent="0.25">
      <c r="B17" s="36"/>
      <c r="C17" s="36"/>
      <c r="D17" s="36"/>
      <c r="E17" s="20"/>
      <c r="F17" s="63"/>
      <c r="G17" s="64"/>
      <c r="H17" s="64"/>
      <c r="I17" s="64"/>
      <c r="L17" s="106"/>
      <c r="M17" s="106"/>
      <c r="N17" s="106"/>
    </row>
    <row r="18" spans="1:19" ht="13.5" thickBot="1" x14ac:dyDescent="0.25">
      <c r="A18" s="88" t="s">
        <v>13</v>
      </c>
      <c r="B18" s="89">
        <v>48013</v>
      </c>
      <c r="C18" s="89">
        <v>48198613.825897515</v>
      </c>
      <c r="D18" s="89">
        <v>34584</v>
      </c>
      <c r="E18" s="20"/>
      <c r="F18" s="65" t="s">
        <v>13</v>
      </c>
      <c r="G18" s="66">
        <v>26440</v>
      </c>
      <c r="H18" s="66">
        <v>27538235.149417214</v>
      </c>
      <c r="I18" s="67">
        <v>18109</v>
      </c>
      <c r="K18" s="107" t="s">
        <v>13</v>
      </c>
      <c r="L18" s="108">
        <v>0.81592284417549177</v>
      </c>
      <c r="M18" s="108">
        <v>0.75024338213327857</v>
      </c>
      <c r="N18" s="120">
        <v>0.90976862333646258</v>
      </c>
    </row>
    <row r="19" spans="1:19" ht="13.5" thickBot="1" x14ac:dyDescent="0.25">
      <c r="A19" s="38" t="s">
        <v>14</v>
      </c>
      <c r="B19" s="128">
        <v>2868</v>
      </c>
      <c r="C19" s="128">
        <v>5044782.5593222845</v>
      </c>
      <c r="D19" s="129">
        <v>1767</v>
      </c>
      <c r="E19" s="20"/>
      <c r="F19" s="68" t="s">
        <v>14</v>
      </c>
      <c r="G19" s="132">
        <v>2730</v>
      </c>
      <c r="H19" s="132">
        <v>4345500.9598586727</v>
      </c>
      <c r="I19" s="133">
        <v>1503</v>
      </c>
      <c r="K19" s="10" t="s">
        <v>14</v>
      </c>
      <c r="L19" s="137">
        <v>5.0549450549450592E-2</v>
      </c>
      <c r="M19" s="137">
        <v>0.16092082499191407</v>
      </c>
      <c r="N19" s="139">
        <v>0.17564870259481036</v>
      </c>
    </row>
    <row r="20" spans="1:19" ht="13.5" thickBot="1" x14ac:dyDescent="0.25">
      <c r="A20" s="39" t="s">
        <v>15</v>
      </c>
      <c r="B20" s="128">
        <v>2861</v>
      </c>
      <c r="C20" s="128">
        <v>2335923.6479466613</v>
      </c>
      <c r="D20" s="129">
        <v>2339</v>
      </c>
      <c r="E20" s="20"/>
      <c r="F20" s="68" t="s">
        <v>15</v>
      </c>
      <c r="G20" s="132">
        <v>759</v>
      </c>
      <c r="H20" s="132">
        <v>940676.11186693446</v>
      </c>
      <c r="I20" s="133">
        <v>493</v>
      </c>
      <c r="K20" s="11" t="s">
        <v>15</v>
      </c>
      <c r="L20" s="137">
        <v>2.7694334650856391</v>
      </c>
      <c r="M20" s="137">
        <v>1.4832390431501623</v>
      </c>
      <c r="N20" s="139">
        <v>3.7444219066937121</v>
      </c>
    </row>
    <row r="21" spans="1:19" ht="13.5" thickBot="1" x14ac:dyDescent="0.25">
      <c r="A21" s="40" t="s">
        <v>16</v>
      </c>
      <c r="B21" s="130">
        <v>42284</v>
      </c>
      <c r="C21" s="130">
        <v>40817907.618628569</v>
      </c>
      <c r="D21" s="131">
        <v>30478</v>
      </c>
      <c r="E21" s="20"/>
      <c r="F21" s="69" t="s">
        <v>16</v>
      </c>
      <c r="G21" s="134">
        <v>22951</v>
      </c>
      <c r="H21" s="134">
        <v>22252058.077691607</v>
      </c>
      <c r="I21" s="135">
        <v>16113</v>
      </c>
      <c r="K21" s="12" t="s">
        <v>16</v>
      </c>
      <c r="L21" s="138">
        <v>0.84235981003006399</v>
      </c>
      <c r="M21" s="138">
        <v>0.83434302913085667</v>
      </c>
      <c r="N21" s="140">
        <v>0.89151616707006776</v>
      </c>
    </row>
    <row r="22" spans="1:19" ht="13.5" thickBot="1" x14ac:dyDescent="0.25">
      <c r="B22" s="37"/>
      <c r="C22" s="37"/>
      <c r="D22" s="37"/>
      <c r="E22" s="20"/>
      <c r="F22" s="63"/>
      <c r="G22" s="70"/>
      <c r="H22" s="70"/>
      <c r="I22" s="70"/>
      <c r="L22" s="100"/>
      <c r="M22" s="100"/>
      <c r="N22" s="100"/>
    </row>
    <row r="23" spans="1:19" ht="13.5" thickBot="1" x14ac:dyDescent="0.25">
      <c r="A23" s="90" t="s">
        <v>17</v>
      </c>
      <c r="B23" s="85">
        <v>13150</v>
      </c>
      <c r="C23" s="85">
        <v>18647411.854879722</v>
      </c>
      <c r="D23" s="85">
        <v>7748</v>
      </c>
      <c r="E23" s="20"/>
      <c r="F23" s="54" t="s">
        <v>17</v>
      </c>
      <c r="G23" s="51">
        <v>8623</v>
      </c>
      <c r="H23" s="51">
        <v>11114293.06310425</v>
      </c>
      <c r="I23" s="55">
        <v>4672</v>
      </c>
      <c r="K23" s="101" t="s">
        <v>17</v>
      </c>
      <c r="L23" s="99">
        <v>0.52499130233097535</v>
      </c>
      <c r="M23" s="99">
        <v>0.67778658966470107</v>
      </c>
      <c r="N23" s="99">
        <v>0.65839041095890405</v>
      </c>
      <c r="P23" s="6"/>
      <c r="Q23" s="6"/>
      <c r="R23" s="6"/>
      <c r="S23" s="6"/>
    </row>
    <row r="24" spans="1:19" ht="13.5" thickBot="1" x14ac:dyDescent="0.25">
      <c r="A24" s="91" t="s">
        <v>18</v>
      </c>
      <c r="B24" s="34">
        <v>13150</v>
      </c>
      <c r="C24" s="34">
        <v>18647411.854879722</v>
      </c>
      <c r="D24" s="35">
        <v>7748</v>
      </c>
      <c r="E24" s="20"/>
      <c r="F24" s="71" t="s">
        <v>18</v>
      </c>
      <c r="G24" s="61">
        <v>8623</v>
      </c>
      <c r="H24" s="61">
        <v>11114293.06310425</v>
      </c>
      <c r="I24" s="62">
        <v>4672</v>
      </c>
      <c r="K24" s="13" t="s">
        <v>18</v>
      </c>
      <c r="L24" s="104">
        <v>0.52499130233097535</v>
      </c>
      <c r="M24" s="104">
        <v>0.67778658966470107</v>
      </c>
      <c r="N24" s="105">
        <v>0.65839041095890405</v>
      </c>
    </row>
    <row r="25" spans="1:19" ht="13.5" thickBot="1" x14ac:dyDescent="0.25">
      <c r="B25" s="37"/>
      <c r="C25" s="37"/>
      <c r="D25" s="37"/>
      <c r="E25" s="20"/>
      <c r="F25" s="63"/>
      <c r="G25" s="70"/>
      <c r="H25" s="70"/>
      <c r="I25" s="70"/>
      <c r="L25" s="100"/>
      <c r="M25" s="100"/>
      <c r="N25" s="100"/>
    </row>
    <row r="26" spans="1:19" ht="13.5" thickBot="1" x14ac:dyDescent="0.25">
      <c r="A26" s="84" t="s">
        <v>19</v>
      </c>
      <c r="B26" s="85">
        <v>3741</v>
      </c>
      <c r="C26" s="85">
        <v>2727241.073759919</v>
      </c>
      <c r="D26" s="85">
        <v>2798</v>
      </c>
      <c r="E26" s="20"/>
      <c r="F26" s="50" t="s">
        <v>19</v>
      </c>
      <c r="G26" s="51">
        <v>2233</v>
      </c>
      <c r="H26" s="51">
        <v>1286809.4751719607</v>
      </c>
      <c r="I26" s="55">
        <v>1755</v>
      </c>
      <c r="K26" s="98" t="s">
        <v>19</v>
      </c>
      <c r="L26" s="99">
        <v>0.67532467532467533</v>
      </c>
      <c r="M26" s="99">
        <v>1.1193821823510186</v>
      </c>
      <c r="N26" s="99">
        <v>0.59430199430199426</v>
      </c>
      <c r="P26" s="6"/>
      <c r="Q26" s="6"/>
      <c r="R26" s="6"/>
      <c r="S26" s="6"/>
    </row>
    <row r="27" spans="1:19" ht="13.5" thickBot="1" x14ac:dyDescent="0.25">
      <c r="A27" s="92" t="s">
        <v>20</v>
      </c>
      <c r="B27" s="34">
        <v>3741</v>
      </c>
      <c r="C27" s="34">
        <v>2727241.073759919</v>
      </c>
      <c r="D27" s="35">
        <v>2798</v>
      </c>
      <c r="E27" s="20"/>
      <c r="F27" s="72" t="s">
        <v>20</v>
      </c>
      <c r="G27" s="61">
        <v>2233</v>
      </c>
      <c r="H27" s="61">
        <v>1286809.4751719607</v>
      </c>
      <c r="I27" s="62">
        <v>1755</v>
      </c>
      <c r="K27" s="14" t="s">
        <v>20</v>
      </c>
      <c r="L27" s="104">
        <v>0.67532467532467533</v>
      </c>
      <c r="M27" s="104">
        <v>1.1193821823510186</v>
      </c>
      <c r="N27" s="105">
        <v>0.59430199430199426</v>
      </c>
    </row>
    <row r="28" spans="1:19" ht="13.5" thickBot="1" x14ac:dyDescent="0.25">
      <c r="B28" s="37"/>
      <c r="C28" s="37"/>
      <c r="D28" s="37"/>
      <c r="E28" s="20"/>
      <c r="F28" s="63"/>
      <c r="G28" s="70"/>
      <c r="H28" s="70"/>
      <c r="I28" s="70"/>
      <c r="L28" s="100"/>
      <c r="M28" s="100"/>
      <c r="N28" s="100"/>
    </row>
    <row r="29" spans="1:19" ht="13.5" thickBot="1" x14ac:dyDescent="0.25">
      <c r="A29" s="84" t="s">
        <v>21</v>
      </c>
      <c r="B29" s="85">
        <v>16873</v>
      </c>
      <c r="C29" s="85">
        <v>10297227.699814919</v>
      </c>
      <c r="D29" s="85">
        <v>12261</v>
      </c>
      <c r="E29" s="20"/>
      <c r="F29" s="50" t="s">
        <v>21</v>
      </c>
      <c r="G29" s="51">
        <v>9376</v>
      </c>
      <c r="H29" s="51">
        <v>6854596.7768638479</v>
      </c>
      <c r="I29" s="55">
        <v>6248</v>
      </c>
      <c r="K29" s="98" t="s">
        <v>21</v>
      </c>
      <c r="L29" s="99">
        <v>0.79959470989761083</v>
      </c>
      <c r="M29" s="99">
        <v>0.50223682515810397</v>
      </c>
      <c r="N29" s="99">
        <v>0.96238796414852756</v>
      </c>
      <c r="P29" s="6"/>
      <c r="Q29" s="6"/>
      <c r="R29" s="6"/>
      <c r="S29" s="6"/>
    </row>
    <row r="30" spans="1:19" ht="13.5" thickBot="1" x14ac:dyDescent="0.25">
      <c r="A30" s="93" t="s">
        <v>22</v>
      </c>
      <c r="B30" s="30">
        <v>7961</v>
      </c>
      <c r="C30" s="30">
        <v>4612082.2362432219</v>
      </c>
      <c r="D30" s="31">
        <v>6092</v>
      </c>
      <c r="E30" s="20"/>
      <c r="F30" s="73" t="s">
        <v>22</v>
      </c>
      <c r="G30" s="57">
        <v>4026</v>
      </c>
      <c r="H30" s="57">
        <v>2788779.5335869351</v>
      </c>
      <c r="I30" s="58">
        <v>2649</v>
      </c>
      <c r="K30" s="15" t="s">
        <v>22</v>
      </c>
      <c r="L30" s="102">
        <v>0.97739692001987089</v>
      </c>
      <c r="M30" s="102">
        <v>0.65379951362134037</v>
      </c>
      <c r="N30" s="103">
        <v>1.2997357493393733</v>
      </c>
    </row>
    <row r="31" spans="1:19" ht="13.5" thickBot="1" x14ac:dyDescent="0.25">
      <c r="A31" s="94" t="s">
        <v>23</v>
      </c>
      <c r="B31" s="34">
        <v>8912</v>
      </c>
      <c r="C31" s="34">
        <v>5685145.4635716975</v>
      </c>
      <c r="D31" s="35">
        <v>6169</v>
      </c>
      <c r="E31" s="20"/>
      <c r="F31" s="73" t="s">
        <v>23</v>
      </c>
      <c r="G31" s="74">
        <v>5350</v>
      </c>
      <c r="H31" s="74">
        <v>4065817.2432769127</v>
      </c>
      <c r="I31" s="75">
        <v>3599</v>
      </c>
      <c r="K31" s="16" t="s">
        <v>23</v>
      </c>
      <c r="L31" s="104">
        <v>0.66579439252336448</v>
      </c>
      <c r="M31" s="104">
        <v>0.39827865430312848</v>
      </c>
      <c r="N31" s="105">
        <v>0.71408724645734933</v>
      </c>
    </row>
    <row r="32" spans="1:19" ht="13.5" thickBot="1" x14ac:dyDescent="0.25">
      <c r="B32" s="37"/>
      <c r="C32" s="37"/>
      <c r="D32" s="37"/>
      <c r="E32" s="20"/>
      <c r="F32" s="63"/>
      <c r="G32" s="70"/>
      <c r="H32" s="70"/>
      <c r="I32" s="70"/>
      <c r="L32" s="100"/>
      <c r="M32" s="100"/>
      <c r="N32" s="100"/>
    </row>
    <row r="33" spans="1:19" ht="13.5" thickBot="1" x14ac:dyDescent="0.25">
      <c r="A33" s="90" t="s">
        <v>24</v>
      </c>
      <c r="B33" s="85">
        <v>31572</v>
      </c>
      <c r="C33" s="85">
        <v>25956295.267942622</v>
      </c>
      <c r="D33" s="85">
        <v>22127</v>
      </c>
      <c r="E33" s="20"/>
      <c r="F33" s="54" t="s">
        <v>24</v>
      </c>
      <c r="G33" s="51">
        <v>21289</v>
      </c>
      <c r="H33" s="51">
        <v>16285412.657754205</v>
      </c>
      <c r="I33" s="55">
        <v>15520</v>
      </c>
      <c r="K33" s="101" t="s">
        <v>24</v>
      </c>
      <c r="L33" s="99">
        <v>0.48301939968998076</v>
      </c>
      <c r="M33" s="99">
        <v>0.59383712365333774</v>
      </c>
      <c r="N33" s="99">
        <v>0.42570876288659787</v>
      </c>
      <c r="P33" s="6"/>
      <c r="Q33" s="6"/>
      <c r="R33" s="6"/>
      <c r="S33" s="6"/>
    </row>
    <row r="34" spans="1:19" ht="13.5" thickBot="1" x14ac:dyDescent="0.25">
      <c r="A34" s="91" t="s">
        <v>25</v>
      </c>
      <c r="B34" s="34">
        <v>31572</v>
      </c>
      <c r="C34" s="34">
        <v>25956295.267942622</v>
      </c>
      <c r="D34" s="35">
        <v>22127</v>
      </c>
      <c r="E34" s="20"/>
      <c r="F34" s="71" t="s">
        <v>25</v>
      </c>
      <c r="G34" s="61">
        <v>21289</v>
      </c>
      <c r="H34" s="61">
        <v>16285412.657754205</v>
      </c>
      <c r="I34" s="62">
        <v>15520</v>
      </c>
      <c r="K34" s="13" t="s">
        <v>25</v>
      </c>
      <c r="L34" s="104">
        <v>0.48301939968998076</v>
      </c>
      <c r="M34" s="104">
        <v>0.59383712365333774</v>
      </c>
      <c r="N34" s="105">
        <v>0.42570876288659787</v>
      </c>
    </row>
    <row r="35" spans="1:19" ht="13.5" thickBot="1" x14ac:dyDescent="0.25">
      <c r="B35" s="37"/>
      <c r="C35" s="37"/>
      <c r="D35" s="37"/>
      <c r="E35" s="20"/>
      <c r="F35" s="63"/>
      <c r="G35" s="70"/>
      <c r="H35" s="70"/>
      <c r="I35" s="70"/>
      <c r="L35" s="100"/>
      <c r="M35" s="100"/>
      <c r="N35" s="100"/>
    </row>
    <row r="36" spans="1:19" ht="13.5" thickBot="1" x14ac:dyDescent="0.25">
      <c r="A36" s="84" t="s">
        <v>26</v>
      </c>
      <c r="B36" s="85">
        <v>65400</v>
      </c>
      <c r="C36" s="85">
        <v>60039013.329661846</v>
      </c>
      <c r="D36" s="85">
        <v>44554</v>
      </c>
      <c r="E36" s="20"/>
      <c r="F36" s="50" t="s">
        <v>26</v>
      </c>
      <c r="G36" s="51">
        <v>43197</v>
      </c>
      <c r="H36" s="51">
        <v>43599739.671819538</v>
      </c>
      <c r="I36" s="55">
        <v>31183</v>
      </c>
      <c r="K36" s="98" t="s">
        <v>26</v>
      </c>
      <c r="L36" s="99">
        <v>0.51399402736301125</v>
      </c>
      <c r="M36" s="99">
        <v>0.37704981225995127</v>
      </c>
      <c r="N36" s="114">
        <v>0.42879132860853675</v>
      </c>
    </row>
    <row r="37" spans="1:19" ht="13.5" thickBot="1" x14ac:dyDescent="0.25">
      <c r="A37" s="38" t="s">
        <v>27</v>
      </c>
      <c r="B37" s="34">
        <v>5908</v>
      </c>
      <c r="C37" s="34">
        <v>4835859.6396788051</v>
      </c>
      <c r="D37" s="34">
        <v>4459</v>
      </c>
      <c r="E37" s="20"/>
      <c r="F37" s="73" t="s">
        <v>27</v>
      </c>
      <c r="G37" s="112">
        <v>4642</v>
      </c>
      <c r="H37" s="112">
        <v>3605776.8413702184</v>
      </c>
      <c r="I37" s="112">
        <v>3736</v>
      </c>
      <c r="K37" s="10" t="s">
        <v>27</v>
      </c>
      <c r="L37" s="102">
        <v>0.27272727272727271</v>
      </c>
      <c r="M37" s="102">
        <v>0.34114224269107774</v>
      </c>
      <c r="N37" s="103">
        <v>0.1935224839400429</v>
      </c>
    </row>
    <row r="38" spans="1:19" ht="13.5" thickBot="1" x14ac:dyDescent="0.25">
      <c r="A38" s="39" t="s">
        <v>28</v>
      </c>
      <c r="B38" s="34">
        <v>6026</v>
      </c>
      <c r="C38" s="34">
        <v>9359979.2010430265</v>
      </c>
      <c r="D38" s="34">
        <v>3028</v>
      </c>
      <c r="E38" s="20"/>
      <c r="F38" s="68" t="s">
        <v>28</v>
      </c>
      <c r="G38" s="112">
        <v>4801</v>
      </c>
      <c r="H38" s="112">
        <v>7214978.2913363259</v>
      </c>
      <c r="I38" s="112">
        <v>2381</v>
      </c>
      <c r="K38" s="11" t="s">
        <v>28</v>
      </c>
      <c r="L38" s="113">
        <v>0.25515517600499904</v>
      </c>
      <c r="M38" s="113">
        <v>0.2972983179010249</v>
      </c>
      <c r="N38" s="115">
        <v>0.27173456530869378</v>
      </c>
    </row>
    <row r="39" spans="1:19" ht="13.5" thickBot="1" x14ac:dyDescent="0.25">
      <c r="A39" s="39" t="s">
        <v>29</v>
      </c>
      <c r="B39" s="34">
        <v>3887</v>
      </c>
      <c r="C39" s="34">
        <v>3915014.1914723301</v>
      </c>
      <c r="D39" s="34">
        <v>3317</v>
      </c>
      <c r="E39" s="20"/>
      <c r="F39" s="68" t="s">
        <v>29</v>
      </c>
      <c r="G39" s="112">
        <v>3045</v>
      </c>
      <c r="H39" s="112">
        <v>3333241.429366692</v>
      </c>
      <c r="I39" s="112">
        <v>2319</v>
      </c>
      <c r="K39" s="11" t="s">
        <v>29</v>
      </c>
      <c r="L39" s="113">
        <v>0.27651888341543507</v>
      </c>
      <c r="M39" s="113">
        <v>0.17453664081457609</v>
      </c>
      <c r="N39" s="115">
        <v>0.43035791289348868</v>
      </c>
    </row>
    <row r="40" spans="1:19" ht="13.5" thickBot="1" x14ac:dyDescent="0.25">
      <c r="A40" s="39" t="s">
        <v>30</v>
      </c>
      <c r="B40" s="34">
        <v>32649</v>
      </c>
      <c r="C40" s="34">
        <v>26260464.56929785</v>
      </c>
      <c r="D40" s="34">
        <v>23228</v>
      </c>
      <c r="E40" s="20"/>
      <c r="F40" s="68" t="s">
        <v>30</v>
      </c>
      <c r="G40" s="112">
        <v>17799</v>
      </c>
      <c r="H40" s="112">
        <v>15384698.246147318</v>
      </c>
      <c r="I40" s="112">
        <v>14040</v>
      </c>
      <c r="K40" s="11" t="s">
        <v>30</v>
      </c>
      <c r="L40" s="113">
        <v>0.83431653463677735</v>
      </c>
      <c r="M40" s="113">
        <v>0.70692100352855958</v>
      </c>
      <c r="N40" s="115">
        <v>0.65441595441595446</v>
      </c>
    </row>
    <row r="41" spans="1:19" ht="13.5" thickBot="1" x14ac:dyDescent="0.25">
      <c r="A41" s="40" t="s">
        <v>31</v>
      </c>
      <c r="B41" s="34">
        <v>16930</v>
      </c>
      <c r="C41" s="34">
        <v>15667695.728169832</v>
      </c>
      <c r="D41" s="34">
        <v>10522</v>
      </c>
      <c r="E41" s="20"/>
      <c r="F41" s="69" t="s">
        <v>31</v>
      </c>
      <c r="G41" s="112">
        <v>12910</v>
      </c>
      <c r="H41" s="112">
        <v>14061044.86359898</v>
      </c>
      <c r="I41" s="112">
        <v>8707</v>
      </c>
      <c r="K41" s="12" t="s">
        <v>31</v>
      </c>
      <c r="L41" s="118">
        <v>0.31138652207591022</v>
      </c>
      <c r="M41" s="118">
        <v>0.11426255162090593</v>
      </c>
      <c r="N41" s="119">
        <v>0.20845296887561737</v>
      </c>
    </row>
    <row r="42" spans="1:19" ht="13.5" thickBot="1" x14ac:dyDescent="0.25">
      <c r="B42" s="37"/>
      <c r="C42" s="37"/>
      <c r="D42" s="37"/>
      <c r="E42" s="20"/>
      <c r="F42" s="63"/>
      <c r="G42" s="70"/>
      <c r="H42" s="70"/>
      <c r="I42" s="70"/>
      <c r="L42" s="100"/>
      <c r="M42" s="100"/>
      <c r="N42" s="100"/>
    </row>
    <row r="43" spans="1:19" ht="13.5" thickBot="1" x14ac:dyDescent="0.25">
      <c r="A43" s="84" t="s">
        <v>32</v>
      </c>
      <c r="B43" s="85">
        <v>57724</v>
      </c>
      <c r="C43" s="85">
        <v>49893493.57357353</v>
      </c>
      <c r="D43" s="85">
        <v>44589</v>
      </c>
      <c r="E43" s="20"/>
      <c r="F43" s="50" t="s">
        <v>32</v>
      </c>
      <c r="G43" s="51">
        <v>44896</v>
      </c>
      <c r="H43" s="51">
        <v>41158510.812976718</v>
      </c>
      <c r="I43" s="55">
        <v>32771</v>
      </c>
      <c r="K43" s="98" t="s">
        <v>32</v>
      </c>
      <c r="L43" s="99">
        <v>0.28572701354240904</v>
      </c>
      <c r="M43" s="99">
        <v>0.21222786218598544</v>
      </c>
      <c r="N43" s="99">
        <v>0.36062372219340277</v>
      </c>
    </row>
    <row r="44" spans="1:19" ht="13.5" thickBot="1" x14ac:dyDescent="0.25">
      <c r="A44" s="38" t="s">
        <v>33</v>
      </c>
      <c r="B44" s="30">
        <v>2007</v>
      </c>
      <c r="C44" s="30">
        <v>801231.86144056544</v>
      </c>
      <c r="D44" s="31">
        <v>1854</v>
      </c>
      <c r="E44" s="20"/>
      <c r="F44" s="76" t="s">
        <v>33</v>
      </c>
      <c r="G44" s="112">
        <v>1960</v>
      </c>
      <c r="H44" s="112">
        <v>1083494.3896576774</v>
      </c>
      <c r="I44" s="152">
        <v>1658</v>
      </c>
      <c r="K44" s="10" t="s">
        <v>33</v>
      </c>
      <c r="L44" s="102">
        <v>2.3979591836734704E-2</v>
      </c>
      <c r="M44" s="102">
        <v>-0.26051129651561078</v>
      </c>
      <c r="N44" s="103">
        <v>0.11821471652593485</v>
      </c>
    </row>
    <row r="45" spans="1:19" ht="13.5" thickBot="1" x14ac:dyDescent="0.25">
      <c r="A45" s="39" t="s">
        <v>34</v>
      </c>
      <c r="B45" s="30">
        <v>8552</v>
      </c>
      <c r="C45" s="30">
        <v>9940969.7649850845</v>
      </c>
      <c r="D45" s="31">
        <v>6134</v>
      </c>
      <c r="E45" s="20"/>
      <c r="F45" s="77" t="s">
        <v>34</v>
      </c>
      <c r="G45" s="112">
        <v>6572</v>
      </c>
      <c r="H45" s="112">
        <v>7803598.4265029607</v>
      </c>
      <c r="I45" s="152">
        <v>4392</v>
      </c>
      <c r="K45" s="11" t="s">
        <v>34</v>
      </c>
      <c r="L45" s="113">
        <v>0.30127814972611078</v>
      </c>
      <c r="M45" s="113">
        <v>0.27389560836742688</v>
      </c>
      <c r="N45" s="115">
        <v>0.3966302367941712</v>
      </c>
    </row>
    <row r="46" spans="1:19" ht="13.5" thickBot="1" x14ac:dyDescent="0.25">
      <c r="A46" s="39" t="s">
        <v>35</v>
      </c>
      <c r="B46" s="30">
        <v>4013</v>
      </c>
      <c r="C46" s="30">
        <v>3246257.720330236</v>
      </c>
      <c r="D46" s="31">
        <v>2689</v>
      </c>
      <c r="E46" s="20"/>
      <c r="F46" s="77" t="s">
        <v>35</v>
      </c>
      <c r="G46" s="112">
        <v>2483</v>
      </c>
      <c r="H46" s="112">
        <v>1827621.9247449092</v>
      </c>
      <c r="I46" s="152">
        <v>1949</v>
      </c>
      <c r="K46" s="11" t="s">
        <v>35</v>
      </c>
      <c r="L46" s="113">
        <v>0.61619009262988311</v>
      </c>
      <c r="M46" s="113">
        <v>0.776219510380044</v>
      </c>
      <c r="N46" s="115">
        <v>0.37968188814776815</v>
      </c>
    </row>
    <row r="47" spans="1:19" ht="13.5" thickBot="1" x14ac:dyDescent="0.25">
      <c r="A47" s="39" t="s">
        <v>36</v>
      </c>
      <c r="B47" s="30">
        <v>12545</v>
      </c>
      <c r="C47" s="30">
        <v>10631639.57578942</v>
      </c>
      <c r="D47" s="31">
        <v>9930</v>
      </c>
      <c r="E47" s="20"/>
      <c r="F47" s="77" t="s">
        <v>36</v>
      </c>
      <c r="G47" s="112">
        <v>9493</v>
      </c>
      <c r="H47" s="112">
        <v>9464917.6452014744</v>
      </c>
      <c r="I47" s="152">
        <v>7107</v>
      </c>
      <c r="K47" s="11" t="s">
        <v>36</v>
      </c>
      <c r="L47" s="113">
        <v>0.32150005267038861</v>
      </c>
      <c r="M47" s="113">
        <v>0.12326804884345188</v>
      </c>
      <c r="N47" s="115">
        <v>0.39721401435204728</v>
      </c>
    </row>
    <row r="48" spans="1:19" ht="13.5" thickBot="1" x14ac:dyDescent="0.25">
      <c r="A48" s="39" t="s">
        <v>37</v>
      </c>
      <c r="B48" s="30">
        <v>4281</v>
      </c>
      <c r="C48" s="30">
        <v>4661133.0967199318</v>
      </c>
      <c r="D48" s="31">
        <v>2788</v>
      </c>
      <c r="E48" s="20"/>
      <c r="F48" s="77" t="s">
        <v>37</v>
      </c>
      <c r="G48" s="112">
        <v>4969</v>
      </c>
      <c r="H48" s="112">
        <v>4630612.7483475097</v>
      </c>
      <c r="I48" s="152">
        <v>3076</v>
      </c>
      <c r="K48" s="11" t="s">
        <v>37</v>
      </c>
      <c r="L48" s="113">
        <v>-0.13845844234252369</v>
      </c>
      <c r="M48" s="113">
        <v>6.590995626510443E-3</v>
      </c>
      <c r="N48" s="115">
        <v>-9.3628088426527922E-2</v>
      </c>
    </row>
    <row r="49" spans="1:19" ht="13.5" thickBot="1" x14ac:dyDescent="0.25">
      <c r="A49" s="39" t="s">
        <v>38</v>
      </c>
      <c r="B49" s="30">
        <v>6574</v>
      </c>
      <c r="C49" s="30">
        <v>4520700.0703730248</v>
      </c>
      <c r="D49" s="31">
        <v>5413</v>
      </c>
      <c r="E49" s="20"/>
      <c r="F49" s="77" t="s">
        <v>38</v>
      </c>
      <c r="G49" s="112">
        <v>4784</v>
      </c>
      <c r="H49" s="112">
        <v>3627578.4249095526</v>
      </c>
      <c r="I49" s="152">
        <v>3822</v>
      </c>
      <c r="K49" s="11" t="s">
        <v>38</v>
      </c>
      <c r="L49" s="113">
        <v>0.37416387959866215</v>
      </c>
      <c r="M49" s="113">
        <v>0.24620326312745133</v>
      </c>
      <c r="N49" s="115">
        <v>0.41627420198848775</v>
      </c>
    </row>
    <row r="50" spans="1:19" ht="13.5" thickBot="1" x14ac:dyDescent="0.25">
      <c r="A50" s="39" t="s">
        <v>39</v>
      </c>
      <c r="B50" s="30">
        <v>2113</v>
      </c>
      <c r="C50" s="30">
        <v>2538918.3934924672</v>
      </c>
      <c r="D50" s="31">
        <v>1571</v>
      </c>
      <c r="E50" s="20"/>
      <c r="F50" s="77" t="s">
        <v>39</v>
      </c>
      <c r="G50" s="112">
        <v>1221</v>
      </c>
      <c r="H50" s="112">
        <v>1422532.4717044728</v>
      </c>
      <c r="I50" s="152">
        <v>670</v>
      </c>
      <c r="K50" s="11" t="s">
        <v>39</v>
      </c>
      <c r="L50" s="113">
        <v>0.7305487305487306</v>
      </c>
      <c r="M50" s="113">
        <v>0.78478765440787801</v>
      </c>
      <c r="N50" s="115">
        <v>1.3447761194029852</v>
      </c>
    </row>
    <row r="51" spans="1:19" ht="13.5" thickBot="1" x14ac:dyDescent="0.25">
      <c r="A51" s="39" t="s">
        <v>40</v>
      </c>
      <c r="B51" s="30">
        <v>14228</v>
      </c>
      <c r="C51" s="30">
        <v>11020297.503451891</v>
      </c>
      <c r="D51" s="31">
        <v>11343</v>
      </c>
      <c r="E51" s="20"/>
      <c r="F51" s="77" t="s">
        <v>40</v>
      </c>
      <c r="G51" s="112">
        <v>10476</v>
      </c>
      <c r="H51" s="112">
        <v>8769426.8170928843</v>
      </c>
      <c r="I51" s="152">
        <v>7678</v>
      </c>
      <c r="K51" s="11" t="s">
        <v>40</v>
      </c>
      <c r="L51" s="113">
        <v>0.35815196639938907</v>
      </c>
      <c r="M51" s="113">
        <v>0.25667249790735847</v>
      </c>
      <c r="N51" s="115">
        <v>0.4773378483980204</v>
      </c>
    </row>
    <row r="52" spans="1:19" ht="13.5" thickBot="1" x14ac:dyDescent="0.25">
      <c r="A52" s="40" t="s">
        <v>41</v>
      </c>
      <c r="B52" s="34">
        <v>3411</v>
      </c>
      <c r="C52" s="34">
        <v>2532345.5869909087</v>
      </c>
      <c r="D52" s="35">
        <v>2867</v>
      </c>
      <c r="E52" s="20"/>
      <c r="F52" s="78" t="s">
        <v>41</v>
      </c>
      <c r="G52" s="155">
        <v>2938</v>
      </c>
      <c r="H52" s="155">
        <v>2528727.9648152795</v>
      </c>
      <c r="I52" s="156">
        <v>2419</v>
      </c>
      <c r="K52" s="12" t="s">
        <v>41</v>
      </c>
      <c r="L52" s="118">
        <v>0.16099387338325388</v>
      </c>
      <c r="M52" s="118">
        <v>1.4306094708347317E-3</v>
      </c>
      <c r="N52" s="119">
        <v>0.18520049607275735</v>
      </c>
    </row>
    <row r="53" spans="1:19" ht="13.5" thickBot="1" x14ac:dyDescent="0.25">
      <c r="B53" s="37"/>
      <c r="C53" s="37"/>
      <c r="D53" s="37"/>
      <c r="E53" s="20"/>
      <c r="F53" s="63"/>
      <c r="G53" s="70"/>
      <c r="H53" s="70"/>
      <c r="I53" s="70"/>
      <c r="L53" s="100"/>
      <c r="M53" s="100"/>
      <c r="N53" s="100"/>
    </row>
    <row r="54" spans="1:19" ht="13.5" thickBot="1" x14ac:dyDescent="0.25">
      <c r="A54" s="84" t="s">
        <v>42</v>
      </c>
      <c r="B54" s="85">
        <v>173382</v>
      </c>
      <c r="C54" s="85">
        <v>227137596.35398221</v>
      </c>
      <c r="D54" s="85">
        <v>101554</v>
      </c>
      <c r="E54" s="20"/>
      <c r="F54" s="50" t="s">
        <v>42</v>
      </c>
      <c r="G54" s="51">
        <v>114480</v>
      </c>
      <c r="H54" s="51">
        <v>147352643.6622386</v>
      </c>
      <c r="I54" s="55">
        <v>66462</v>
      </c>
      <c r="K54" s="98" t="s">
        <v>42</v>
      </c>
      <c r="L54" s="99">
        <v>0.51451781970649901</v>
      </c>
      <c r="M54" s="99">
        <v>0.5414558619974712</v>
      </c>
      <c r="N54" s="99">
        <v>0.52800096295627585</v>
      </c>
      <c r="P54" s="6"/>
      <c r="Q54" s="6"/>
      <c r="R54" s="6"/>
      <c r="S54" s="6"/>
    </row>
    <row r="55" spans="1:19" ht="13.5" thickBot="1" x14ac:dyDescent="0.25">
      <c r="A55" s="38" t="s">
        <v>43</v>
      </c>
      <c r="B55" s="30">
        <v>130264</v>
      </c>
      <c r="C55" s="30">
        <v>177758577.22342807</v>
      </c>
      <c r="D55" s="31">
        <v>74844</v>
      </c>
      <c r="E55" s="20"/>
      <c r="F55" s="73" t="s">
        <v>43</v>
      </c>
      <c r="G55" s="57">
        <v>86472</v>
      </c>
      <c r="H55" s="57">
        <v>116108225.87833741</v>
      </c>
      <c r="I55" s="58">
        <v>47997</v>
      </c>
      <c r="K55" s="10" t="s">
        <v>43</v>
      </c>
      <c r="L55" s="102">
        <v>0.5064298269960219</v>
      </c>
      <c r="M55" s="102">
        <v>0.53097315783371135</v>
      </c>
      <c r="N55" s="103">
        <v>0.5593474592162011</v>
      </c>
    </row>
    <row r="56" spans="1:19" ht="13.5" thickBot="1" x14ac:dyDescent="0.25">
      <c r="A56" s="39" t="s">
        <v>44</v>
      </c>
      <c r="B56" s="30">
        <v>11160</v>
      </c>
      <c r="C56" s="30">
        <v>12667382.496868741</v>
      </c>
      <c r="D56" s="31">
        <v>7257</v>
      </c>
      <c r="E56" s="20"/>
      <c r="F56" s="68" t="s">
        <v>44</v>
      </c>
      <c r="G56" s="79">
        <v>6897</v>
      </c>
      <c r="H56" s="79">
        <v>7247672.2787739523</v>
      </c>
      <c r="I56" s="80">
        <v>4993</v>
      </c>
      <c r="K56" s="11" t="s">
        <v>44</v>
      </c>
      <c r="L56" s="102">
        <v>0.61809482383645054</v>
      </c>
      <c r="M56" s="102">
        <v>0.74778632499255471</v>
      </c>
      <c r="N56" s="103">
        <v>0.45343480873222508</v>
      </c>
    </row>
    <row r="57" spans="1:19" ht="13.5" thickBot="1" x14ac:dyDescent="0.25">
      <c r="A57" s="39" t="s">
        <v>45</v>
      </c>
      <c r="B57" s="30">
        <v>7860</v>
      </c>
      <c r="C57" s="30">
        <v>9793209.2222862598</v>
      </c>
      <c r="D57" s="31">
        <v>4658</v>
      </c>
      <c r="E57" s="20"/>
      <c r="F57" s="68" t="s">
        <v>45</v>
      </c>
      <c r="G57" s="79">
        <v>6022</v>
      </c>
      <c r="H57" s="79">
        <v>7174948.28701175</v>
      </c>
      <c r="I57" s="80">
        <v>3337</v>
      </c>
      <c r="K57" s="11" t="s">
        <v>45</v>
      </c>
      <c r="L57" s="102">
        <v>0.30521421454666231</v>
      </c>
      <c r="M57" s="102">
        <v>0.36491704616382292</v>
      </c>
      <c r="N57" s="103">
        <v>0.39586454899610435</v>
      </c>
    </row>
    <row r="58" spans="1:19" ht="13.5" thickBot="1" x14ac:dyDescent="0.25">
      <c r="A58" s="40" t="s">
        <v>46</v>
      </c>
      <c r="B58" s="34">
        <v>24098</v>
      </c>
      <c r="C58" s="34">
        <v>26918427.411399171</v>
      </c>
      <c r="D58" s="35">
        <v>14795</v>
      </c>
      <c r="E58" s="20"/>
      <c r="F58" s="69" t="s">
        <v>46</v>
      </c>
      <c r="G58" s="74">
        <v>15089</v>
      </c>
      <c r="H58" s="74">
        <v>16821797.218115494</v>
      </c>
      <c r="I58" s="75">
        <v>10135</v>
      </c>
      <c r="K58" s="12" t="s">
        <v>46</v>
      </c>
      <c r="L58" s="104">
        <v>0.59705745907614816</v>
      </c>
      <c r="M58" s="104">
        <v>0.60021114642914353</v>
      </c>
      <c r="N58" s="105">
        <v>0.4597927972372966</v>
      </c>
    </row>
    <row r="59" spans="1:19" ht="13.5" thickBot="1" x14ac:dyDescent="0.25">
      <c r="B59" s="37"/>
      <c r="C59" s="37"/>
      <c r="D59" s="37"/>
      <c r="E59" s="20"/>
      <c r="F59" s="63"/>
      <c r="G59" s="70"/>
      <c r="H59" s="70"/>
      <c r="I59" s="70"/>
      <c r="L59" s="100"/>
      <c r="M59" s="100"/>
      <c r="N59" s="100"/>
    </row>
    <row r="60" spans="1:19" ht="13.5" thickBot="1" x14ac:dyDescent="0.25">
      <c r="A60" s="84" t="s">
        <v>47</v>
      </c>
      <c r="B60" s="85">
        <v>99034</v>
      </c>
      <c r="C60" s="85">
        <v>82756742.691411585</v>
      </c>
      <c r="D60" s="85">
        <v>72744</v>
      </c>
      <c r="E60" s="20"/>
      <c r="F60" s="50" t="s">
        <v>47</v>
      </c>
      <c r="G60" s="51">
        <v>56936</v>
      </c>
      <c r="H60" s="51">
        <v>48287614.939262226</v>
      </c>
      <c r="I60" s="55">
        <v>41681</v>
      </c>
      <c r="K60" s="98" t="s">
        <v>47</v>
      </c>
      <c r="L60" s="99">
        <v>0.73939159758325146</v>
      </c>
      <c r="M60" s="99">
        <v>0.71382957711839312</v>
      </c>
      <c r="N60" s="99">
        <v>0.74525563206257051</v>
      </c>
      <c r="P60" s="6"/>
      <c r="Q60" s="6"/>
      <c r="R60" s="6"/>
      <c r="S60" s="6"/>
    </row>
    <row r="61" spans="1:19" ht="13.5" thickBot="1" x14ac:dyDescent="0.25">
      <c r="A61" s="38" t="s">
        <v>48</v>
      </c>
      <c r="B61" s="30">
        <v>18213</v>
      </c>
      <c r="C61" s="30">
        <v>15065464.12885724</v>
      </c>
      <c r="D61" s="31">
        <v>12600</v>
      </c>
      <c r="E61" s="20"/>
      <c r="F61" s="73" t="s">
        <v>48</v>
      </c>
      <c r="G61" s="57">
        <v>12176</v>
      </c>
      <c r="H61" s="57">
        <v>10074698.088180792</v>
      </c>
      <c r="I61" s="58">
        <v>8063</v>
      </c>
      <c r="K61" s="10" t="s">
        <v>48</v>
      </c>
      <c r="L61" s="102">
        <v>0.49581143232588709</v>
      </c>
      <c r="M61" s="102">
        <v>0.49537623827471355</v>
      </c>
      <c r="N61" s="103">
        <v>0.56269378643184909</v>
      </c>
    </row>
    <row r="62" spans="1:19" ht="13.5" thickBot="1" x14ac:dyDescent="0.25">
      <c r="A62" s="39" t="s">
        <v>49</v>
      </c>
      <c r="B62" s="30">
        <v>7756</v>
      </c>
      <c r="C62" s="30">
        <v>9809365.7802944519</v>
      </c>
      <c r="D62" s="31">
        <v>3958</v>
      </c>
      <c r="E62" s="20"/>
      <c r="F62" s="68" t="s">
        <v>49</v>
      </c>
      <c r="G62" s="79">
        <v>3280</v>
      </c>
      <c r="H62" s="79">
        <v>3776245.2102335216</v>
      </c>
      <c r="I62" s="80">
        <v>1635</v>
      </c>
      <c r="K62" s="11" t="s">
        <v>49</v>
      </c>
      <c r="L62" s="102">
        <v>1.3646341463414635</v>
      </c>
      <c r="M62" s="102">
        <v>1.5976506381819005</v>
      </c>
      <c r="N62" s="103">
        <v>1.4207951070336393</v>
      </c>
    </row>
    <row r="63" spans="1:19" ht="13.5" thickBot="1" x14ac:dyDescent="0.25">
      <c r="A63" s="40" t="s">
        <v>50</v>
      </c>
      <c r="B63" s="34">
        <v>73065</v>
      </c>
      <c r="C63" s="34">
        <v>57881912.782259896</v>
      </c>
      <c r="D63" s="35">
        <v>56186</v>
      </c>
      <c r="E63" s="20"/>
      <c r="F63" s="69" t="s">
        <v>50</v>
      </c>
      <c r="G63" s="74">
        <v>41480</v>
      </c>
      <c r="H63" s="74">
        <v>34436671.640847914</v>
      </c>
      <c r="I63" s="75">
        <v>31983</v>
      </c>
      <c r="K63" s="12" t="s">
        <v>50</v>
      </c>
      <c r="L63" s="104">
        <v>0.76145130183220822</v>
      </c>
      <c r="M63" s="104">
        <v>0.6808219268671083</v>
      </c>
      <c r="N63" s="105">
        <v>0.7567457711909451</v>
      </c>
    </row>
    <row r="64" spans="1:19" ht="13.5" thickBot="1" x14ac:dyDescent="0.25">
      <c r="B64" s="37"/>
      <c r="C64" s="37"/>
      <c r="D64" s="37"/>
      <c r="E64" s="20"/>
      <c r="F64" s="63"/>
      <c r="G64" s="70"/>
      <c r="H64" s="70"/>
      <c r="I64" s="70"/>
      <c r="L64" s="100"/>
      <c r="M64" s="100"/>
      <c r="N64" s="100"/>
    </row>
    <row r="65" spans="1:19" ht="13.5" thickBot="1" x14ac:dyDescent="0.25">
      <c r="A65" s="84" t="s">
        <v>51</v>
      </c>
      <c r="B65" s="85">
        <v>9644</v>
      </c>
      <c r="C65" s="85">
        <v>12517372.779279694</v>
      </c>
      <c r="D65" s="85">
        <v>3580</v>
      </c>
      <c r="E65" s="20"/>
      <c r="F65" s="50" t="s">
        <v>51</v>
      </c>
      <c r="G65" s="51">
        <v>5785</v>
      </c>
      <c r="H65" s="51">
        <v>7625973.5070031527</v>
      </c>
      <c r="I65" s="55">
        <v>2203</v>
      </c>
      <c r="K65" s="98" t="s">
        <v>51</v>
      </c>
      <c r="L65" s="99">
        <v>0.66707000864304233</v>
      </c>
      <c r="M65" s="99">
        <v>0.64141309536213664</v>
      </c>
      <c r="N65" s="99">
        <v>0.62505674080798901</v>
      </c>
      <c r="P65" s="6"/>
      <c r="Q65" s="6"/>
      <c r="R65" s="6"/>
      <c r="S65" s="6"/>
    </row>
    <row r="66" spans="1:19" ht="13.5" thickBot="1" x14ac:dyDescent="0.25">
      <c r="A66" s="38" t="s">
        <v>52</v>
      </c>
      <c r="B66" s="30">
        <v>6504</v>
      </c>
      <c r="C66" s="30">
        <v>8143240.5714100273</v>
      </c>
      <c r="D66" s="31">
        <v>2106</v>
      </c>
      <c r="E66" s="20"/>
      <c r="F66" s="73" t="s">
        <v>52</v>
      </c>
      <c r="G66" s="57">
        <v>3994</v>
      </c>
      <c r="H66" s="57">
        <v>4734955.4806327382</v>
      </c>
      <c r="I66" s="58">
        <v>1580</v>
      </c>
      <c r="K66" s="10" t="s">
        <v>52</v>
      </c>
      <c r="L66" s="102">
        <v>0.62844266399599391</v>
      </c>
      <c r="M66" s="102">
        <v>0.71981354517864138</v>
      </c>
      <c r="N66" s="103">
        <v>0.33291139240506329</v>
      </c>
    </row>
    <row r="67" spans="1:19" ht="13.5" thickBot="1" x14ac:dyDescent="0.25">
      <c r="A67" s="40" t="s">
        <v>53</v>
      </c>
      <c r="B67" s="34">
        <v>3140</v>
      </c>
      <c r="C67" s="34">
        <v>4374132.2078696666</v>
      </c>
      <c r="D67" s="35">
        <v>1474</v>
      </c>
      <c r="E67" s="20"/>
      <c r="F67" s="69" t="s">
        <v>53</v>
      </c>
      <c r="G67" s="74">
        <v>1791</v>
      </c>
      <c r="H67" s="74">
        <v>2891018.0263704141</v>
      </c>
      <c r="I67" s="75">
        <v>623</v>
      </c>
      <c r="K67" s="12" t="s">
        <v>53</v>
      </c>
      <c r="L67" s="104">
        <v>0.75321049692908981</v>
      </c>
      <c r="M67" s="104">
        <v>0.5130075869368611</v>
      </c>
      <c r="N67" s="105">
        <v>1.3659711075441412</v>
      </c>
    </row>
    <row r="68" spans="1:19" ht="13.5" thickBot="1" x14ac:dyDescent="0.25">
      <c r="B68" s="37"/>
      <c r="C68" s="37"/>
      <c r="D68" s="37"/>
      <c r="E68" s="20"/>
      <c r="F68" s="63"/>
      <c r="G68" s="70"/>
      <c r="H68" s="70"/>
      <c r="I68" s="70"/>
      <c r="L68" s="100"/>
      <c r="M68" s="100"/>
      <c r="N68" s="100"/>
    </row>
    <row r="69" spans="1:19" ht="13.5" thickBot="1" x14ac:dyDescent="0.25">
      <c r="A69" s="84" t="s">
        <v>54</v>
      </c>
      <c r="B69" s="85">
        <v>42619</v>
      </c>
      <c r="C69" s="85">
        <v>33996057.397678837</v>
      </c>
      <c r="D69" s="85">
        <v>30725</v>
      </c>
      <c r="E69" s="20"/>
      <c r="F69" s="50" t="s">
        <v>54</v>
      </c>
      <c r="G69" s="51">
        <v>27555</v>
      </c>
      <c r="H69" s="51">
        <v>25647959.987426322</v>
      </c>
      <c r="I69" s="55">
        <v>19844</v>
      </c>
      <c r="K69" s="98" t="s">
        <v>54</v>
      </c>
      <c r="L69" s="99">
        <v>0.54668844129921967</v>
      </c>
      <c r="M69" s="99">
        <v>0.32548777424579156</v>
      </c>
      <c r="N69" s="99">
        <v>0.54832695021165079</v>
      </c>
      <c r="P69" s="6"/>
      <c r="Q69" s="6"/>
      <c r="R69" s="6"/>
      <c r="S69" s="6"/>
    </row>
    <row r="70" spans="1:19" ht="13.5" thickBot="1" x14ac:dyDescent="0.25">
      <c r="A70" s="38" t="s">
        <v>55</v>
      </c>
      <c r="B70" s="30">
        <v>15974</v>
      </c>
      <c r="C70" s="30">
        <v>11755317.826646183</v>
      </c>
      <c r="D70" s="31">
        <v>11135</v>
      </c>
      <c r="E70" s="20"/>
      <c r="F70" s="73" t="s">
        <v>55</v>
      </c>
      <c r="G70" s="57">
        <v>11969</v>
      </c>
      <c r="H70" s="57">
        <v>11712485.98165983</v>
      </c>
      <c r="I70" s="58">
        <v>8816</v>
      </c>
      <c r="K70" s="10" t="s">
        <v>55</v>
      </c>
      <c r="L70" s="102">
        <v>0.33461442058651514</v>
      </c>
      <c r="M70" s="102">
        <v>3.6569388474336773E-3</v>
      </c>
      <c r="N70" s="103">
        <v>0.26304446460980047</v>
      </c>
    </row>
    <row r="71" spans="1:19" ht="13.5" thickBot="1" x14ac:dyDescent="0.25">
      <c r="A71" s="39" t="s">
        <v>56</v>
      </c>
      <c r="B71" s="30">
        <v>3383</v>
      </c>
      <c r="C71" s="30">
        <v>2981835.0771757062</v>
      </c>
      <c r="D71" s="31">
        <v>2274</v>
      </c>
      <c r="E71" s="20"/>
      <c r="F71" s="68" t="s">
        <v>56</v>
      </c>
      <c r="G71" s="79">
        <v>2249</v>
      </c>
      <c r="H71" s="79">
        <v>1701966.0704317982</v>
      </c>
      <c r="I71" s="80">
        <v>1196</v>
      </c>
      <c r="K71" s="11" t="s">
        <v>56</v>
      </c>
      <c r="L71" s="102">
        <v>0.50422409959982217</v>
      </c>
      <c r="M71" s="102">
        <v>0.75199443101659358</v>
      </c>
      <c r="N71" s="103">
        <v>0.90133779264214042</v>
      </c>
    </row>
    <row r="72" spans="1:19" ht="13.5" thickBot="1" x14ac:dyDescent="0.25">
      <c r="A72" s="39" t="s">
        <v>57</v>
      </c>
      <c r="B72" s="30">
        <v>4707</v>
      </c>
      <c r="C72" s="30">
        <v>2973497.4132835763</v>
      </c>
      <c r="D72" s="31">
        <v>3671</v>
      </c>
      <c r="E72" s="20"/>
      <c r="F72" s="68" t="s">
        <v>57</v>
      </c>
      <c r="G72" s="79">
        <v>1833</v>
      </c>
      <c r="H72" s="79">
        <v>1459172.8504115327</v>
      </c>
      <c r="I72" s="80">
        <v>1349</v>
      </c>
      <c r="K72" s="11" t="s">
        <v>57</v>
      </c>
      <c r="L72" s="102">
        <v>1.5679214402618658</v>
      </c>
      <c r="M72" s="102">
        <v>1.0377965588140956</v>
      </c>
      <c r="N72" s="103">
        <v>1.7212750185322463</v>
      </c>
    </row>
    <row r="73" spans="1:19" ht="13.5" thickBot="1" x14ac:dyDescent="0.25">
      <c r="A73" s="40" t="s">
        <v>58</v>
      </c>
      <c r="B73" s="34">
        <v>18555</v>
      </c>
      <c r="C73" s="34">
        <v>16285407.080573376</v>
      </c>
      <c r="D73" s="35">
        <v>13645</v>
      </c>
      <c r="E73" s="20"/>
      <c r="F73" s="69" t="s">
        <v>58</v>
      </c>
      <c r="G73" s="74">
        <v>11504</v>
      </c>
      <c r="H73" s="74">
        <v>10774335.084923161</v>
      </c>
      <c r="I73" s="75">
        <v>8483</v>
      </c>
      <c r="K73" s="12" t="s">
        <v>58</v>
      </c>
      <c r="L73" s="104">
        <v>0.61291724617524346</v>
      </c>
      <c r="M73" s="104">
        <v>0.5114999628480108</v>
      </c>
      <c r="N73" s="105">
        <v>0.60851113992691275</v>
      </c>
    </row>
    <row r="74" spans="1:19" ht="13.5" thickBot="1" x14ac:dyDescent="0.25">
      <c r="B74" s="37"/>
      <c r="C74" s="37"/>
      <c r="D74" s="37"/>
      <c r="E74" s="20"/>
      <c r="F74" s="63"/>
      <c r="G74" s="70"/>
      <c r="H74" s="70"/>
      <c r="I74" s="70"/>
      <c r="L74" s="100"/>
      <c r="M74" s="100"/>
      <c r="N74" s="100"/>
    </row>
    <row r="75" spans="1:19" ht="13.5" thickBot="1" x14ac:dyDescent="0.25">
      <c r="A75" s="84" t="s">
        <v>59</v>
      </c>
      <c r="B75" s="85">
        <v>146717</v>
      </c>
      <c r="C75" s="85">
        <v>149270967.49207181</v>
      </c>
      <c r="D75" s="85">
        <v>97143</v>
      </c>
      <c r="E75" s="20"/>
      <c r="F75" s="50" t="s">
        <v>59</v>
      </c>
      <c r="G75" s="51">
        <v>99464</v>
      </c>
      <c r="H75" s="51">
        <v>119525712.79299143</v>
      </c>
      <c r="I75" s="55">
        <v>57032</v>
      </c>
      <c r="K75" s="98" t="s">
        <v>59</v>
      </c>
      <c r="L75" s="99">
        <v>0.47507640955521602</v>
      </c>
      <c r="M75" s="99">
        <v>0.24886071794942288</v>
      </c>
      <c r="N75" s="99">
        <v>0.70330691541590684</v>
      </c>
      <c r="P75" s="6"/>
      <c r="Q75" s="6"/>
      <c r="R75" s="6"/>
      <c r="S75" s="6"/>
    </row>
    <row r="76" spans="1:19" ht="13.5" thickBot="1" x14ac:dyDescent="0.25">
      <c r="A76" s="92" t="s">
        <v>60</v>
      </c>
      <c r="B76" s="34">
        <v>146717</v>
      </c>
      <c r="C76" s="34">
        <v>149270967.49207181</v>
      </c>
      <c r="D76" s="35">
        <v>97143</v>
      </c>
      <c r="E76" s="20"/>
      <c r="F76" s="72" t="s">
        <v>60</v>
      </c>
      <c r="G76" s="61">
        <v>99464</v>
      </c>
      <c r="H76" s="61">
        <v>119525712.79299143</v>
      </c>
      <c r="I76" s="62">
        <v>57032</v>
      </c>
      <c r="K76" s="14" t="s">
        <v>60</v>
      </c>
      <c r="L76" s="104">
        <v>0.47507640955521602</v>
      </c>
      <c r="M76" s="104">
        <v>0.24886071794942288</v>
      </c>
      <c r="N76" s="105">
        <v>0.70330691541590684</v>
      </c>
    </row>
    <row r="77" spans="1:19" ht="13.5" thickBot="1" x14ac:dyDescent="0.25">
      <c r="B77" s="37"/>
      <c r="C77" s="37"/>
      <c r="D77" s="37"/>
      <c r="E77" s="20"/>
      <c r="F77" s="63"/>
      <c r="G77" s="70"/>
      <c r="H77" s="70"/>
      <c r="I77" s="70"/>
      <c r="L77" s="100"/>
      <c r="M77" s="100"/>
      <c r="N77" s="100"/>
    </row>
    <row r="78" spans="1:19" ht="13.5" thickBot="1" x14ac:dyDescent="0.25">
      <c r="A78" s="84" t="s">
        <v>61</v>
      </c>
      <c r="B78" s="85">
        <v>91180</v>
      </c>
      <c r="C78" s="85">
        <v>82382033.535698995</v>
      </c>
      <c r="D78" s="85">
        <v>61128</v>
      </c>
      <c r="E78" s="20"/>
      <c r="F78" s="50" t="s">
        <v>61</v>
      </c>
      <c r="G78" s="51">
        <v>83513</v>
      </c>
      <c r="H78" s="51">
        <v>78924728.530065268</v>
      </c>
      <c r="I78" s="55">
        <v>51671</v>
      </c>
      <c r="K78" s="98" t="s">
        <v>61</v>
      </c>
      <c r="L78" s="99">
        <v>9.1806066121442154E-2</v>
      </c>
      <c r="M78" s="99">
        <v>4.3805092143164082E-2</v>
      </c>
      <c r="N78" s="99">
        <v>0.18302335933115277</v>
      </c>
      <c r="P78" s="6"/>
      <c r="Q78" s="6"/>
      <c r="R78" s="6"/>
      <c r="S78" s="6"/>
    </row>
    <row r="79" spans="1:19" ht="13.5" thickBot="1" x14ac:dyDescent="0.25">
      <c r="A79" s="92" t="s">
        <v>62</v>
      </c>
      <c r="B79" s="34">
        <v>91180</v>
      </c>
      <c r="C79" s="34">
        <v>82382033.535698995</v>
      </c>
      <c r="D79" s="35">
        <v>61128</v>
      </c>
      <c r="E79" s="20"/>
      <c r="F79" s="72" t="s">
        <v>62</v>
      </c>
      <c r="G79" s="61">
        <v>83513</v>
      </c>
      <c r="H79" s="61">
        <v>78924728.530065268</v>
      </c>
      <c r="I79" s="62">
        <v>51671</v>
      </c>
      <c r="K79" s="14" t="s">
        <v>62</v>
      </c>
      <c r="L79" s="104">
        <v>9.1806066121442154E-2</v>
      </c>
      <c r="M79" s="104">
        <v>4.3805092143164082E-2</v>
      </c>
      <c r="N79" s="105">
        <v>0.18302335933115277</v>
      </c>
    </row>
    <row r="80" spans="1:19" ht="13.5" thickBot="1" x14ac:dyDescent="0.25">
      <c r="B80" s="37"/>
      <c r="C80" s="37"/>
      <c r="D80" s="37"/>
      <c r="E80" s="20"/>
      <c r="F80" s="63"/>
      <c r="G80" s="70"/>
      <c r="H80" s="70"/>
      <c r="I80" s="70"/>
      <c r="L80" s="100"/>
      <c r="M80" s="100"/>
      <c r="N80" s="100"/>
    </row>
    <row r="81" spans="1:19" ht="13.5" thickBot="1" x14ac:dyDescent="0.25">
      <c r="A81" s="84" t="s">
        <v>63</v>
      </c>
      <c r="B81" s="85">
        <v>24244</v>
      </c>
      <c r="C81" s="85">
        <v>26628117.302859373</v>
      </c>
      <c r="D81" s="85">
        <v>17808</v>
      </c>
      <c r="E81" s="20"/>
      <c r="F81" s="50" t="s">
        <v>63</v>
      </c>
      <c r="G81" s="51">
        <v>14352</v>
      </c>
      <c r="H81" s="51">
        <v>16122756.570621435</v>
      </c>
      <c r="I81" s="55">
        <v>9749</v>
      </c>
      <c r="K81" s="98" t="s">
        <v>63</v>
      </c>
      <c r="L81" s="99">
        <v>0.68924191750278707</v>
      </c>
      <c r="M81" s="99">
        <v>0.65158589266184164</v>
      </c>
      <c r="N81" s="99">
        <v>0.82664888706534012</v>
      </c>
      <c r="P81" s="6"/>
      <c r="Q81" s="6"/>
      <c r="R81" s="6"/>
      <c r="S81" s="6"/>
    </row>
    <row r="82" spans="1:19" ht="13.5" thickBot="1" x14ac:dyDescent="0.25">
      <c r="A82" s="92" t="s">
        <v>64</v>
      </c>
      <c r="B82" s="34">
        <v>24244</v>
      </c>
      <c r="C82" s="34">
        <v>26628117.302859373</v>
      </c>
      <c r="D82" s="35">
        <v>17808</v>
      </c>
      <c r="E82" s="20"/>
      <c r="F82" s="72" t="s">
        <v>64</v>
      </c>
      <c r="G82" s="61">
        <v>14352</v>
      </c>
      <c r="H82" s="61">
        <v>16122756.570621435</v>
      </c>
      <c r="I82" s="62">
        <v>9749</v>
      </c>
      <c r="K82" s="14" t="s">
        <v>64</v>
      </c>
      <c r="L82" s="104">
        <v>0.68924191750278707</v>
      </c>
      <c r="M82" s="104">
        <v>0.65158589266184164</v>
      </c>
      <c r="N82" s="105">
        <v>0.82664888706534012</v>
      </c>
    </row>
    <row r="83" spans="1:19" ht="13.5" thickBot="1" x14ac:dyDescent="0.25">
      <c r="B83" s="37"/>
      <c r="C83" s="37"/>
      <c r="D83" s="37"/>
      <c r="E83" s="20"/>
      <c r="F83" s="63"/>
      <c r="G83" s="70"/>
      <c r="H83" s="70"/>
      <c r="I83" s="70"/>
      <c r="L83" s="100"/>
      <c r="M83" s="100"/>
      <c r="N83" s="100"/>
    </row>
    <row r="84" spans="1:19" ht="13.5" thickBot="1" x14ac:dyDescent="0.25">
      <c r="A84" s="84" t="s">
        <v>65</v>
      </c>
      <c r="B84" s="85">
        <v>38921</v>
      </c>
      <c r="C84" s="85">
        <v>42118488.427414089</v>
      </c>
      <c r="D84" s="85">
        <v>29502</v>
      </c>
      <c r="E84" s="20"/>
      <c r="F84" s="50" t="s">
        <v>65</v>
      </c>
      <c r="G84" s="51">
        <v>25255</v>
      </c>
      <c r="H84" s="51">
        <v>25074890.361329004</v>
      </c>
      <c r="I84" s="55">
        <v>18696</v>
      </c>
      <c r="K84" s="98" t="s">
        <v>65</v>
      </c>
      <c r="L84" s="99">
        <v>0.54112057018412196</v>
      </c>
      <c r="M84" s="99">
        <v>0.67970778019313149</v>
      </c>
      <c r="N84" s="99">
        <v>0.57798459563543014</v>
      </c>
      <c r="P84" s="6"/>
      <c r="Q84" s="6"/>
      <c r="R84" s="6"/>
      <c r="S84" s="6"/>
    </row>
    <row r="85" spans="1:19" ht="13.5" thickBot="1" x14ac:dyDescent="0.25">
      <c r="A85" s="38" t="s">
        <v>66</v>
      </c>
      <c r="B85" s="30">
        <v>10951</v>
      </c>
      <c r="C85" s="30">
        <v>10848614.297692405</v>
      </c>
      <c r="D85" s="31">
        <v>8567</v>
      </c>
      <c r="E85" s="20"/>
      <c r="F85" s="73" t="s">
        <v>66</v>
      </c>
      <c r="G85" s="57">
        <v>6466</v>
      </c>
      <c r="H85" s="57">
        <v>6587247.9475311097</v>
      </c>
      <c r="I85" s="58">
        <v>4620</v>
      </c>
      <c r="K85" s="10" t="s">
        <v>66</v>
      </c>
      <c r="L85" s="102">
        <v>0.69362820909372092</v>
      </c>
      <c r="M85" s="102">
        <v>0.64691148475114701</v>
      </c>
      <c r="N85" s="103">
        <v>0.85432900432900438</v>
      </c>
    </row>
    <row r="86" spans="1:19" ht="13.5" thickBot="1" x14ac:dyDescent="0.25">
      <c r="A86" s="39" t="s">
        <v>67</v>
      </c>
      <c r="B86" s="30">
        <v>7000</v>
      </c>
      <c r="C86" s="30">
        <v>8155089.2999989558</v>
      </c>
      <c r="D86" s="31">
        <v>5298</v>
      </c>
      <c r="E86" s="20"/>
      <c r="F86" s="68" t="s">
        <v>67</v>
      </c>
      <c r="G86" s="79">
        <v>4241</v>
      </c>
      <c r="H86" s="79">
        <v>4575370.7731084609</v>
      </c>
      <c r="I86" s="80">
        <v>3295</v>
      </c>
      <c r="K86" s="11" t="s">
        <v>67</v>
      </c>
      <c r="L86" s="102">
        <v>0.65055411459561419</v>
      </c>
      <c r="M86" s="102">
        <v>0.78238872965883588</v>
      </c>
      <c r="N86" s="103">
        <v>0.6078907435508345</v>
      </c>
    </row>
    <row r="87" spans="1:19" ht="13.5" thickBot="1" x14ac:dyDescent="0.25">
      <c r="A87" s="40" t="s">
        <v>68</v>
      </c>
      <c r="B87" s="34">
        <v>20970</v>
      </c>
      <c r="C87" s="34">
        <v>23114784.829722732</v>
      </c>
      <c r="D87" s="35">
        <v>15637</v>
      </c>
      <c r="E87" s="20"/>
      <c r="F87" s="69" t="s">
        <v>68</v>
      </c>
      <c r="G87" s="74">
        <v>14548</v>
      </c>
      <c r="H87" s="74">
        <v>13912271.640689433</v>
      </c>
      <c r="I87" s="75">
        <v>10781</v>
      </c>
      <c r="K87" s="12" t="s">
        <v>68</v>
      </c>
      <c r="L87" s="104">
        <v>0.44143524883145457</v>
      </c>
      <c r="M87" s="104">
        <v>0.66146733090795684</v>
      </c>
      <c r="N87" s="105">
        <v>0.45042203877191356</v>
      </c>
    </row>
    <row r="88" spans="1:19" ht="13.5" thickBot="1" x14ac:dyDescent="0.25">
      <c r="B88" s="37"/>
      <c r="C88" s="37"/>
      <c r="D88" s="37"/>
      <c r="E88" s="20"/>
      <c r="F88" s="63"/>
      <c r="G88" s="70"/>
      <c r="H88" s="70"/>
      <c r="I88" s="70"/>
      <c r="L88" s="100"/>
      <c r="M88" s="100"/>
      <c r="N88" s="100"/>
    </row>
    <row r="89" spans="1:19" ht="13.5" thickBot="1" x14ac:dyDescent="0.25">
      <c r="A89" s="90" t="s">
        <v>69</v>
      </c>
      <c r="B89" s="85">
        <v>7733</v>
      </c>
      <c r="C89" s="85">
        <v>7580041.7193609327</v>
      </c>
      <c r="D89" s="85">
        <v>5934</v>
      </c>
      <c r="E89" s="20"/>
      <c r="F89" s="54" t="s">
        <v>69</v>
      </c>
      <c r="G89" s="51">
        <v>6349</v>
      </c>
      <c r="H89" s="51">
        <v>6199991.030528835</v>
      </c>
      <c r="I89" s="55">
        <v>4365</v>
      </c>
      <c r="K89" s="101" t="s">
        <v>69</v>
      </c>
      <c r="L89" s="99">
        <v>0.21798708458024896</v>
      </c>
      <c r="M89" s="99">
        <v>0.22258914279661224</v>
      </c>
      <c r="N89" s="99">
        <v>0.3594501718213059</v>
      </c>
      <c r="P89" s="6"/>
      <c r="Q89" s="6"/>
      <c r="R89" s="6"/>
      <c r="S89" s="6"/>
    </row>
    <row r="90" spans="1:19" ht="13.5" thickBot="1" x14ac:dyDescent="0.25">
      <c r="A90" s="91" t="s">
        <v>70</v>
      </c>
      <c r="B90" s="34">
        <v>7733</v>
      </c>
      <c r="C90" s="34">
        <v>7580041.7193609327</v>
      </c>
      <c r="D90" s="35">
        <v>5934</v>
      </c>
      <c r="E90" s="20"/>
      <c r="F90" s="71" t="s">
        <v>70</v>
      </c>
      <c r="G90" s="61">
        <v>6349</v>
      </c>
      <c r="H90" s="61">
        <v>6199991.030528835</v>
      </c>
      <c r="I90" s="62">
        <v>4365</v>
      </c>
      <c r="K90" s="13" t="s">
        <v>70</v>
      </c>
      <c r="L90" s="104">
        <v>0.21798708458024896</v>
      </c>
      <c r="M90" s="104">
        <v>0.22258914279661224</v>
      </c>
      <c r="N90" s="105">
        <v>0.3594501718213059</v>
      </c>
    </row>
    <row r="91" spans="1:19" ht="13.5" thickBot="1" x14ac:dyDescent="0.25">
      <c r="B91" s="37"/>
      <c r="C91" s="37"/>
      <c r="D91" s="37"/>
      <c r="E91" s="20"/>
      <c r="F91" s="63"/>
      <c r="G91" s="70"/>
      <c r="H91" s="70"/>
      <c r="I91" s="70"/>
      <c r="L91" s="100"/>
      <c r="M91" s="100"/>
      <c r="N91" s="100"/>
    </row>
    <row r="92" spans="1:19" ht="13.5" thickBot="1" x14ac:dyDescent="0.25">
      <c r="A92" s="92" t="s">
        <v>71</v>
      </c>
      <c r="B92" s="125"/>
      <c r="C92" s="125"/>
      <c r="D92" s="126"/>
      <c r="E92" s="20"/>
      <c r="F92" s="72" t="s">
        <v>71</v>
      </c>
      <c r="G92" s="125"/>
      <c r="H92" s="125"/>
      <c r="I92" s="126"/>
      <c r="K92" s="14" t="s">
        <v>71</v>
      </c>
      <c r="L92" s="125"/>
      <c r="M92" s="125"/>
      <c r="N92" s="126"/>
    </row>
  </sheetData>
  <mergeCells count="1">
    <mergeCell ref="K1:L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tabColor theme="3"/>
  </sheetPr>
  <dimension ref="A1:S92"/>
  <sheetViews>
    <sheetView zoomScale="85" zoomScaleNormal="85" workbookViewId="0">
      <selection activeCell="B92" sqref="B92:D92"/>
    </sheetView>
  </sheetViews>
  <sheetFormatPr baseColWidth="10" defaultColWidth="9.140625" defaultRowHeight="12.75" x14ac:dyDescent="0.2"/>
  <cols>
    <col min="1" max="1" width="26.28515625" style="24" bestFit="1" customWidth="1"/>
    <col min="2" max="2" width="12.42578125" style="24" bestFit="1" customWidth="1"/>
    <col min="3" max="3" width="13.28515625" style="24" bestFit="1" customWidth="1"/>
    <col min="4" max="4" width="9.140625" style="24"/>
    <col min="5" max="5" width="9.140625" style="2"/>
    <col min="6" max="6" width="26.28515625" style="43" bestFit="1" customWidth="1"/>
    <col min="7" max="7" width="12.42578125" style="43" bestFit="1" customWidth="1"/>
    <col min="8" max="8" width="13.140625" style="43" bestFit="1" customWidth="1"/>
    <col min="9" max="9" width="11.5703125" style="43" customWidth="1"/>
    <col min="10" max="10" width="9.140625" style="2"/>
    <col min="11" max="11" width="26.28515625" style="2" bestFit="1" customWidth="1"/>
    <col min="12" max="12" width="12.140625" style="2" bestFit="1" customWidth="1"/>
    <col min="13" max="13" width="16.42578125" style="2" customWidth="1"/>
    <col min="14" max="14" width="14.140625" style="2" customWidth="1"/>
    <col min="15" max="247" width="9.140625" style="2"/>
    <col min="248" max="248" width="22.7109375" style="2" bestFit="1" customWidth="1"/>
    <col min="249" max="249" width="12.140625" style="2" customWidth="1"/>
    <col min="250" max="250" width="16.7109375" style="2" customWidth="1"/>
    <col min="251" max="251" width="13.28515625" style="2" bestFit="1" customWidth="1"/>
    <col min="252" max="503" width="9.140625" style="2"/>
    <col min="504" max="504" width="22.7109375" style="2" bestFit="1" customWidth="1"/>
    <col min="505" max="505" width="12.140625" style="2" customWidth="1"/>
    <col min="506" max="506" width="16.7109375" style="2" customWidth="1"/>
    <col min="507" max="507" width="13.28515625" style="2" bestFit="1" customWidth="1"/>
    <col min="508" max="759" width="9.140625" style="2"/>
    <col min="760" max="760" width="22.7109375" style="2" bestFit="1" customWidth="1"/>
    <col min="761" max="761" width="12.140625" style="2" customWidth="1"/>
    <col min="762" max="762" width="16.7109375" style="2" customWidth="1"/>
    <col min="763" max="763" width="13.28515625" style="2" bestFit="1" customWidth="1"/>
    <col min="764" max="1015" width="9.140625" style="2"/>
    <col min="1016" max="1016" width="22.7109375" style="2" bestFit="1" customWidth="1"/>
    <col min="1017" max="1017" width="12.140625" style="2" customWidth="1"/>
    <col min="1018" max="1018" width="16.7109375" style="2" customWidth="1"/>
    <col min="1019" max="1019" width="13.28515625" style="2" bestFit="1" customWidth="1"/>
    <col min="1020" max="1271" width="9.140625" style="2"/>
    <col min="1272" max="1272" width="22.7109375" style="2" bestFit="1" customWidth="1"/>
    <col min="1273" max="1273" width="12.140625" style="2" customWidth="1"/>
    <col min="1274" max="1274" width="16.7109375" style="2" customWidth="1"/>
    <col min="1275" max="1275" width="13.28515625" style="2" bestFit="1" customWidth="1"/>
    <col min="1276" max="1527" width="9.140625" style="2"/>
    <col min="1528" max="1528" width="22.7109375" style="2" bestFit="1" customWidth="1"/>
    <col min="1529" max="1529" width="12.140625" style="2" customWidth="1"/>
    <col min="1530" max="1530" width="16.7109375" style="2" customWidth="1"/>
    <col min="1531" max="1531" width="13.28515625" style="2" bestFit="1" customWidth="1"/>
    <col min="1532" max="1783" width="9.140625" style="2"/>
    <col min="1784" max="1784" width="22.7109375" style="2" bestFit="1" customWidth="1"/>
    <col min="1785" max="1785" width="12.140625" style="2" customWidth="1"/>
    <col min="1786" max="1786" width="16.7109375" style="2" customWidth="1"/>
    <col min="1787" max="1787" width="13.28515625" style="2" bestFit="1" customWidth="1"/>
    <col min="1788" max="2039" width="9.140625" style="2"/>
    <col min="2040" max="2040" width="22.7109375" style="2" bestFit="1" customWidth="1"/>
    <col min="2041" max="2041" width="12.140625" style="2" customWidth="1"/>
    <col min="2042" max="2042" width="16.7109375" style="2" customWidth="1"/>
    <col min="2043" max="2043" width="13.28515625" style="2" bestFit="1" customWidth="1"/>
    <col min="2044" max="2295" width="9.140625" style="2"/>
    <col min="2296" max="2296" width="22.7109375" style="2" bestFit="1" customWidth="1"/>
    <col min="2297" max="2297" width="12.140625" style="2" customWidth="1"/>
    <col min="2298" max="2298" width="16.7109375" style="2" customWidth="1"/>
    <col min="2299" max="2299" width="13.28515625" style="2" bestFit="1" customWidth="1"/>
    <col min="2300" max="2551" width="9.140625" style="2"/>
    <col min="2552" max="2552" width="22.7109375" style="2" bestFit="1" customWidth="1"/>
    <col min="2553" max="2553" width="12.140625" style="2" customWidth="1"/>
    <col min="2554" max="2554" width="16.7109375" style="2" customWidth="1"/>
    <col min="2555" max="2555" width="13.28515625" style="2" bestFit="1" customWidth="1"/>
    <col min="2556" max="2807" width="9.140625" style="2"/>
    <col min="2808" max="2808" width="22.7109375" style="2" bestFit="1" customWidth="1"/>
    <col min="2809" max="2809" width="12.140625" style="2" customWidth="1"/>
    <col min="2810" max="2810" width="16.7109375" style="2" customWidth="1"/>
    <col min="2811" max="2811" width="13.28515625" style="2" bestFit="1" customWidth="1"/>
    <col min="2812" max="3063" width="9.140625" style="2"/>
    <col min="3064" max="3064" width="22.7109375" style="2" bestFit="1" customWidth="1"/>
    <col min="3065" max="3065" width="12.140625" style="2" customWidth="1"/>
    <col min="3066" max="3066" width="16.7109375" style="2" customWidth="1"/>
    <col min="3067" max="3067" width="13.28515625" style="2" bestFit="1" customWidth="1"/>
    <col min="3068" max="3319" width="9.140625" style="2"/>
    <col min="3320" max="3320" width="22.7109375" style="2" bestFit="1" customWidth="1"/>
    <col min="3321" max="3321" width="12.140625" style="2" customWidth="1"/>
    <col min="3322" max="3322" width="16.7109375" style="2" customWidth="1"/>
    <col min="3323" max="3323" width="13.28515625" style="2" bestFit="1" customWidth="1"/>
    <col min="3324" max="3575" width="9.140625" style="2"/>
    <col min="3576" max="3576" width="22.7109375" style="2" bestFit="1" customWidth="1"/>
    <col min="3577" max="3577" width="12.140625" style="2" customWidth="1"/>
    <col min="3578" max="3578" width="16.7109375" style="2" customWidth="1"/>
    <col min="3579" max="3579" width="13.28515625" style="2" bestFit="1" customWidth="1"/>
    <col min="3580" max="3831" width="9.140625" style="2"/>
    <col min="3832" max="3832" width="22.7109375" style="2" bestFit="1" customWidth="1"/>
    <col min="3833" max="3833" width="12.140625" style="2" customWidth="1"/>
    <col min="3834" max="3834" width="16.7109375" style="2" customWidth="1"/>
    <col min="3835" max="3835" width="13.28515625" style="2" bestFit="1" customWidth="1"/>
    <col min="3836" max="4087" width="9.140625" style="2"/>
    <col min="4088" max="4088" width="22.7109375" style="2" bestFit="1" customWidth="1"/>
    <col min="4089" max="4089" width="12.140625" style="2" customWidth="1"/>
    <col min="4090" max="4090" width="16.7109375" style="2" customWidth="1"/>
    <col min="4091" max="4091" width="13.28515625" style="2" bestFit="1" customWidth="1"/>
    <col min="4092" max="4343" width="9.140625" style="2"/>
    <col min="4344" max="4344" width="22.7109375" style="2" bestFit="1" customWidth="1"/>
    <col min="4345" max="4345" width="12.140625" style="2" customWidth="1"/>
    <col min="4346" max="4346" width="16.7109375" style="2" customWidth="1"/>
    <col min="4347" max="4347" width="13.28515625" style="2" bestFit="1" customWidth="1"/>
    <col min="4348" max="4599" width="9.140625" style="2"/>
    <col min="4600" max="4600" width="22.7109375" style="2" bestFit="1" customWidth="1"/>
    <col min="4601" max="4601" width="12.140625" style="2" customWidth="1"/>
    <col min="4602" max="4602" width="16.7109375" style="2" customWidth="1"/>
    <col min="4603" max="4603" width="13.28515625" style="2" bestFit="1" customWidth="1"/>
    <col min="4604" max="4855" width="9.140625" style="2"/>
    <col min="4856" max="4856" width="22.7109375" style="2" bestFit="1" customWidth="1"/>
    <col min="4857" max="4857" width="12.140625" style="2" customWidth="1"/>
    <col min="4858" max="4858" width="16.7109375" style="2" customWidth="1"/>
    <col min="4859" max="4859" width="13.28515625" style="2" bestFit="1" customWidth="1"/>
    <col min="4860" max="5111" width="9.140625" style="2"/>
    <col min="5112" max="5112" width="22.7109375" style="2" bestFit="1" customWidth="1"/>
    <col min="5113" max="5113" width="12.140625" style="2" customWidth="1"/>
    <col min="5114" max="5114" width="16.7109375" style="2" customWidth="1"/>
    <col min="5115" max="5115" width="13.28515625" style="2" bestFit="1" customWidth="1"/>
    <col min="5116" max="5367" width="9.140625" style="2"/>
    <col min="5368" max="5368" width="22.7109375" style="2" bestFit="1" customWidth="1"/>
    <col min="5369" max="5369" width="12.140625" style="2" customWidth="1"/>
    <col min="5370" max="5370" width="16.7109375" style="2" customWidth="1"/>
    <col min="5371" max="5371" width="13.28515625" style="2" bestFit="1" customWidth="1"/>
    <col min="5372" max="5623" width="9.140625" style="2"/>
    <col min="5624" max="5624" width="22.7109375" style="2" bestFit="1" customWidth="1"/>
    <col min="5625" max="5625" width="12.140625" style="2" customWidth="1"/>
    <col min="5626" max="5626" width="16.7109375" style="2" customWidth="1"/>
    <col min="5627" max="5627" width="13.28515625" style="2" bestFit="1" customWidth="1"/>
    <col min="5628" max="5879" width="9.140625" style="2"/>
    <col min="5880" max="5880" width="22.7109375" style="2" bestFit="1" customWidth="1"/>
    <col min="5881" max="5881" width="12.140625" style="2" customWidth="1"/>
    <col min="5882" max="5882" width="16.7109375" style="2" customWidth="1"/>
    <col min="5883" max="5883" width="13.28515625" style="2" bestFit="1" customWidth="1"/>
    <col min="5884" max="6135" width="9.140625" style="2"/>
    <col min="6136" max="6136" width="22.7109375" style="2" bestFit="1" customWidth="1"/>
    <col min="6137" max="6137" width="12.140625" style="2" customWidth="1"/>
    <col min="6138" max="6138" width="16.7109375" style="2" customWidth="1"/>
    <col min="6139" max="6139" width="13.28515625" style="2" bestFit="1" customWidth="1"/>
    <col min="6140" max="6391" width="9.140625" style="2"/>
    <col min="6392" max="6392" width="22.7109375" style="2" bestFit="1" customWidth="1"/>
    <col min="6393" max="6393" width="12.140625" style="2" customWidth="1"/>
    <col min="6394" max="6394" width="16.7109375" style="2" customWidth="1"/>
    <col min="6395" max="6395" width="13.28515625" style="2" bestFit="1" customWidth="1"/>
    <col min="6396" max="6647" width="9.140625" style="2"/>
    <col min="6648" max="6648" width="22.7109375" style="2" bestFit="1" customWidth="1"/>
    <col min="6649" max="6649" width="12.140625" style="2" customWidth="1"/>
    <col min="6650" max="6650" width="16.7109375" style="2" customWidth="1"/>
    <col min="6651" max="6651" width="13.28515625" style="2" bestFit="1" customWidth="1"/>
    <col min="6652" max="6903" width="9.140625" style="2"/>
    <col min="6904" max="6904" width="22.7109375" style="2" bestFit="1" customWidth="1"/>
    <col min="6905" max="6905" width="12.140625" style="2" customWidth="1"/>
    <col min="6906" max="6906" width="16.7109375" style="2" customWidth="1"/>
    <col min="6907" max="6907" width="13.28515625" style="2" bestFit="1" customWidth="1"/>
    <col min="6908" max="7159" width="9.140625" style="2"/>
    <col min="7160" max="7160" width="22.7109375" style="2" bestFit="1" customWidth="1"/>
    <col min="7161" max="7161" width="12.140625" style="2" customWidth="1"/>
    <col min="7162" max="7162" width="16.7109375" style="2" customWidth="1"/>
    <col min="7163" max="7163" width="13.28515625" style="2" bestFit="1" customWidth="1"/>
    <col min="7164" max="7415" width="9.140625" style="2"/>
    <col min="7416" max="7416" width="22.7109375" style="2" bestFit="1" customWidth="1"/>
    <col min="7417" max="7417" width="12.140625" style="2" customWidth="1"/>
    <col min="7418" max="7418" width="16.7109375" style="2" customWidth="1"/>
    <col min="7419" max="7419" width="13.28515625" style="2" bestFit="1" customWidth="1"/>
    <col min="7420" max="7671" width="9.140625" style="2"/>
    <col min="7672" max="7672" width="22.7109375" style="2" bestFit="1" customWidth="1"/>
    <col min="7673" max="7673" width="12.140625" style="2" customWidth="1"/>
    <col min="7674" max="7674" width="16.7109375" style="2" customWidth="1"/>
    <col min="7675" max="7675" width="13.28515625" style="2" bestFit="1" customWidth="1"/>
    <col min="7676" max="7927" width="9.140625" style="2"/>
    <col min="7928" max="7928" width="22.7109375" style="2" bestFit="1" customWidth="1"/>
    <col min="7929" max="7929" width="12.140625" style="2" customWidth="1"/>
    <col min="7930" max="7930" width="16.7109375" style="2" customWidth="1"/>
    <col min="7931" max="7931" width="13.28515625" style="2" bestFit="1" customWidth="1"/>
    <col min="7932" max="8183" width="9.140625" style="2"/>
    <col min="8184" max="8184" width="22.7109375" style="2" bestFit="1" customWidth="1"/>
    <col min="8185" max="8185" width="12.140625" style="2" customWidth="1"/>
    <col min="8186" max="8186" width="16.7109375" style="2" customWidth="1"/>
    <col min="8187" max="8187" width="13.28515625" style="2" bestFit="1" customWidth="1"/>
    <col min="8188" max="8439" width="9.140625" style="2"/>
    <col min="8440" max="8440" width="22.7109375" style="2" bestFit="1" customWidth="1"/>
    <col min="8441" max="8441" width="12.140625" style="2" customWidth="1"/>
    <col min="8442" max="8442" width="16.7109375" style="2" customWidth="1"/>
    <col min="8443" max="8443" width="13.28515625" style="2" bestFit="1" customWidth="1"/>
    <col min="8444" max="8695" width="9.140625" style="2"/>
    <col min="8696" max="8696" width="22.7109375" style="2" bestFit="1" customWidth="1"/>
    <col min="8697" max="8697" width="12.140625" style="2" customWidth="1"/>
    <col min="8698" max="8698" width="16.7109375" style="2" customWidth="1"/>
    <col min="8699" max="8699" width="13.28515625" style="2" bestFit="1" customWidth="1"/>
    <col min="8700" max="8951" width="9.140625" style="2"/>
    <col min="8952" max="8952" width="22.7109375" style="2" bestFit="1" customWidth="1"/>
    <col min="8953" max="8953" width="12.140625" style="2" customWidth="1"/>
    <col min="8954" max="8954" width="16.7109375" style="2" customWidth="1"/>
    <col min="8955" max="8955" width="13.28515625" style="2" bestFit="1" customWidth="1"/>
    <col min="8956" max="9207" width="9.140625" style="2"/>
    <col min="9208" max="9208" width="22.7109375" style="2" bestFit="1" customWidth="1"/>
    <col min="9209" max="9209" width="12.140625" style="2" customWidth="1"/>
    <col min="9210" max="9210" width="16.7109375" style="2" customWidth="1"/>
    <col min="9211" max="9211" width="13.28515625" style="2" bestFit="1" customWidth="1"/>
    <col min="9212" max="9463" width="9.140625" style="2"/>
    <col min="9464" max="9464" width="22.7109375" style="2" bestFit="1" customWidth="1"/>
    <col min="9465" max="9465" width="12.140625" style="2" customWidth="1"/>
    <col min="9466" max="9466" width="16.7109375" style="2" customWidth="1"/>
    <col min="9467" max="9467" width="13.28515625" style="2" bestFit="1" customWidth="1"/>
    <col min="9468" max="9719" width="9.140625" style="2"/>
    <col min="9720" max="9720" width="22.7109375" style="2" bestFit="1" customWidth="1"/>
    <col min="9721" max="9721" width="12.140625" style="2" customWidth="1"/>
    <col min="9722" max="9722" width="16.7109375" style="2" customWidth="1"/>
    <col min="9723" max="9723" width="13.28515625" style="2" bestFit="1" customWidth="1"/>
    <col min="9724" max="9975" width="9.140625" style="2"/>
    <col min="9976" max="9976" width="22.7109375" style="2" bestFit="1" customWidth="1"/>
    <col min="9977" max="9977" width="12.140625" style="2" customWidth="1"/>
    <col min="9978" max="9978" width="16.7109375" style="2" customWidth="1"/>
    <col min="9979" max="9979" width="13.28515625" style="2" bestFit="1" customWidth="1"/>
    <col min="9980" max="10231" width="9.140625" style="2"/>
    <col min="10232" max="10232" width="22.7109375" style="2" bestFit="1" customWidth="1"/>
    <col min="10233" max="10233" width="12.140625" style="2" customWidth="1"/>
    <col min="10234" max="10234" width="16.7109375" style="2" customWidth="1"/>
    <col min="10235" max="10235" width="13.28515625" style="2" bestFit="1" customWidth="1"/>
    <col min="10236" max="10487" width="9.140625" style="2"/>
    <col min="10488" max="10488" width="22.7109375" style="2" bestFit="1" customWidth="1"/>
    <col min="10489" max="10489" width="12.140625" style="2" customWidth="1"/>
    <col min="10490" max="10490" width="16.7109375" style="2" customWidth="1"/>
    <col min="10491" max="10491" width="13.28515625" style="2" bestFit="1" customWidth="1"/>
    <col min="10492" max="10743" width="9.140625" style="2"/>
    <col min="10744" max="10744" width="22.7109375" style="2" bestFit="1" customWidth="1"/>
    <col min="10745" max="10745" width="12.140625" style="2" customWidth="1"/>
    <col min="10746" max="10746" width="16.7109375" style="2" customWidth="1"/>
    <col min="10747" max="10747" width="13.28515625" style="2" bestFit="1" customWidth="1"/>
    <col min="10748" max="10999" width="9.140625" style="2"/>
    <col min="11000" max="11000" width="22.7109375" style="2" bestFit="1" customWidth="1"/>
    <col min="11001" max="11001" width="12.140625" style="2" customWidth="1"/>
    <col min="11002" max="11002" width="16.7109375" style="2" customWidth="1"/>
    <col min="11003" max="11003" width="13.28515625" style="2" bestFit="1" customWidth="1"/>
    <col min="11004" max="11255" width="9.140625" style="2"/>
    <col min="11256" max="11256" width="22.7109375" style="2" bestFit="1" customWidth="1"/>
    <col min="11257" max="11257" width="12.140625" style="2" customWidth="1"/>
    <col min="11258" max="11258" width="16.7109375" style="2" customWidth="1"/>
    <col min="11259" max="11259" width="13.28515625" style="2" bestFit="1" customWidth="1"/>
    <col min="11260" max="11511" width="9.140625" style="2"/>
    <col min="11512" max="11512" width="22.7109375" style="2" bestFit="1" customWidth="1"/>
    <col min="11513" max="11513" width="12.140625" style="2" customWidth="1"/>
    <col min="11514" max="11514" width="16.7109375" style="2" customWidth="1"/>
    <col min="11515" max="11515" width="13.28515625" style="2" bestFit="1" customWidth="1"/>
    <col min="11516" max="11767" width="9.140625" style="2"/>
    <col min="11768" max="11768" width="22.7109375" style="2" bestFit="1" customWidth="1"/>
    <col min="11769" max="11769" width="12.140625" style="2" customWidth="1"/>
    <col min="11770" max="11770" width="16.7109375" style="2" customWidth="1"/>
    <col min="11771" max="11771" width="13.28515625" style="2" bestFit="1" customWidth="1"/>
    <col min="11772" max="12023" width="9.140625" style="2"/>
    <col min="12024" max="12024" width="22.7109375" style="2" bestFit="1" customWidth="1"/>
    <col min="12025" max="12025" width="12.140625" style="2" customWidth="1"/>
    <col min="12026" max="12026" width="16.7109375" style="2" customWidth="1"/>
    <col min="12027" max="12027" width="13.28515625" style="2" bestFit="1" customWidth="1"/>
    <col min="12028" max="12279" width="9.140625" style="2"/>
    <col min="12280" max="12280" width="22.7109375" style="2" bestFit="1" customWidth="1"/>
    <col min="12281" max="12281" width="12.140625" style="2" customWidth="1"/>
    <col min="12282" max="12282" width="16.7109375" style="2" customWidth="1"/>
    <col min="12283" max="12283" width="13.28515625" style="2" bestFit="1" customWidth="1"/>
    <col min="12284" max="12535" width="9.140625" style="2"/>
    <col min="12536" max="12536" width="22.7109375" style="2" bestFit="1" customWidth="1"/>
    <col min="12537" max="12537" width="12.140625" style="2" customWidth="1"/>
    <col min="12538" max="12538" width="16.7109375" style="2" customWidth="1"/>
    <col min="12539" max="12539" width="13.28515625" style="2" bestFit="1" customWidth="1"/>
    <col min="12540" max="12791" width="9.140625" style="2"/>
    <col min="12792" max="12792" width="22.7109375" style="2" bestFit="1" customWidth="1"/>
    <col min="12793" max="12793" width="12.140625" style="2" customWidth="1"/>
    <col min="12794" max="12794" width="16.7109375" style="2" customWidth="1"/>
    <col min="12795" max="12795" width="13.28515625" style="2" bestFit="1" customWidth="1"/>
    <col min="12796" max="13047" width="9.140625" style="2"/>
    <col min="13048" max="13048" width="22.7109375" style="2" bestFit="1" customWidth="1"/>
    <col min="13049" max="13049" width="12.140625" style="2" customWidth="1"/>
    <col min="13050" max="13050" width="16.7109375" style="2" customWidth="1"/>
    <col min="13051" max="13051" width="13.28515625" style="2" bestFit="1" customWidth="1"/>
    <col min="13052" max="13303" width="9.140625" style="2"/>
    <col min="13304" max="13304" width="22.7109375" style="2" bestFit="1" customWidth="1"/>
    <col min="13305" max="13305" width="12.140625" style="2" customWidth="1"/>
    <col min="13306" max="13306" width="16.7109375" style="2" customWidth="1"/>
    <col min="13307" max="13307" width="13.28515625" style="2" bestFit="1" customWidth="1"/>
    <col min="13308" max="13559" width="9.140625" style="2"/>
    <col min="13560" max="13560" width="22.7109375" style="2" bestFit="1" customWidth="1"/>
    <col min="13561" max="13561" width="12.140625" style="2" customWidth="1"/>
    <col min="13562" max="13562" width="16.7109375" style="2" customWidth="1"/>
    <col min="13563" max="13563" width="13.28515625" style="2" bestFit="1" customWidth="1"/>
    <col min="13564" max="13815" width="9.140625" style="2"/>
    <col min="13816" max="13816" width="22.7109375" style="2" bestFit="1" customWidth="1"/>
    <col min="13817" max="13817" width="12.140625" style="2" customWidth="1"/>
    <col min="13818" max="13818" width="16.7109375" style="2" customWidth="1"/>
    <col min="13819" max="13819" width="13.28515625" style="2" bestFit="1" customWidth="1"/>
    <col min="13820" max="14071" width="9.140625" style="2"/>
    <col min="14072" max="14072" width="22.7109375" style="2" bestFit="1" customWidth="1"/>
    <col min="14073" max="14073" width="12.140625" style="2" customWidth="1"/>
    <col min="14074" max="14074" width="16.7109375" style="2" customWidth="1"/>
    <col min="14075" max="14075" width="13.28515625" style="2" bestFit="1" customWidth="1"/>
    <col min="14076" max="14327" width="9.140625" style="2"/>
    <col min="14328" max="14328" width="22.7109375" style="2" bestFit="1" customWidth="1"/>
    <col min="14329" max="14329" width="12.140625" style="2" customWidth="1"/>
    <col min="14330" max="14330" width="16.7109375" style="2" customWidth="1"/>
    <col min="14331" max="14331" width="13.28515625" style="2" bestFit="1" customWidth="1"/>
    <col min="14332" max="14583" width="9.140625" style="2"/>
    <col min="14584" max="14584" width="22.7109375" style="2" bestFit="1" customWidth="1"/>
    <col min="14585" max="14585" width="12.140625" style="2" customWidth="1"/>
    <col min="14586" max="14586" width="16.7109375" style="2" customWidth="1"/>
    <col min="14587" max="14587" width="13.28515625" style="2" bestFit="1" customWidth="1"/>
    <col min="14588" max="14839" width="9.140625" style="2"/>
    <col min="14840" max="14840" width="22.7109375" style="2" bestFit="1" customWidth="1"/>
    <col min="14841" max="14841" width="12.140625" style="2" customWidth="1"/>
    <col min="14842" max="14842" width="16.7109375" style="2" customWidth="1"/>
    <col min="14843" max="14843" width="13.28515625" style="2" bestFit="1" customWidth="1"/>
    <col min="14844" max="15095" width="9.140625" style="2"/>
    <col min="15096" max="15096" width="22.7109375" style="2" bestFit="1" customWidth="1"/>
    <col min="15097" max="15097" width="12.140625" style="2" customWidth="1"/>
    <col min="15098" max="15098" width="16.7109375" style="2" customWidth="1"/>
    <col min="15099" max="15099" width="13.28515625" style="2" bestFit="1" customWidth="1"/>
    <col min="15100" max="15351" width="9.140625" style="2"/>
    <col min="15352" max="15352" width="22.7109375" style="2" bestFit="1" customWidth="1"/>
    <col min="15353" max="15353" width="12.140625" style="2" customWidth="1"/>
    <col min="15354" max="15354" width="16.7109375" style="2" customWidth="1"/>
    <col min="15355" max="15355" width="13.28515625" style="2" bestFit="1" customWidth="1"/>
    <col min="15356" max="15607" width="9.140625" style="2"/>
    <col min="15608" max="15608" width="22.7109375" style="2" bestFit="1" customWidth="1"/>
    <col min="15609" max="15609" width="12.140625" style="2" customWidth="1"/>
    <col min="15610" max="15610" width="16.7109375" style="2" customWidth="1"/>
    <col min="15611" max="15611" width="13.28515625" style="2" bestFit="1" customWidth="1"/>
    <col min="15612" max="15863" width="9.140625" style="2"/>
    <col min="15864" max="15864" width="22.7109375" style="2" bestFit="1" customWidth="1"/>
    <col min="15865" max="15865" width="12.140625" style="2" customWidth="1"/>
    <col min="15866" max="15866" width="16.7109375" style="2" customWidth="1"/>
    <col min="15867" max="15867" width="13.28515625" style="2" bestFit="1" customWidth="1"/>
    <col min="15868" max="16119" width="9.140625" style="2"/>
    <col min="16120" max="16120" width="22.7109375" style="2" bestFit="1" customWidth="1"/>
    <col min="16121" max="16121" width="12.140625" style="2" customWidth="1"/>
    <col min="16122" max="16122" width="16.7109375" style="2" customWidth="1"/>
    <col min="16123" max="16123" width="13.28515625" style="2" bestFit="1" customWidth="1"/>
    <col min="16124" max="16384" width="9.140625" style="2"/>
  </cols>
  <sheetData>
    <row r="1" spans="1:19" x14ac:dyDescent="0.2">
      <c r="A1" s="22" t="s">
        <v>73</v>
      </c>
      <c r="B1" s="23" t="s">
        <v>75</v>
      </c>
      <c r="C1" s="25"/>
      <c r="D1" s="25"/>
      <c r="F1" s="41" t="s">
        <v>73</v>
      </c>
      <c r="G1" s="42" t="s">
        <v>75</v>
      </c>
      <c r="K1" s="169" t="s">
        <v>76</v>
      </c>
      <c r="L1" s="169"/>
      <c r="M1" s="44" t="s">
        <v>74</v>
      </c>
      <c r="N1" s="1"/>
    </row>
    <row r="2" spans="1:19" x14ac:dyDescent="0.2">
      <c r="A2" s="25" t="s">
        <v>84</v>
      </c>
      <c r="B2" s="26">
        <f>'Junio 2021'!B2</f>
        <v>2021</v>
      </c>
      <c r="C2" s="25"/>
      <c r="D2" s="25"/>
      <c r="F2" s="44" t="str">
        <f>A2</f>
        <v>MES: JULIO</v>
      </c>
      <c r="G2" s="45">
        <f>'Junio 2021'!G2</f>
        <v>2020</v>
      </c>
      <c r="K2" s="1" t="str">
        <f>A2</f>
        <v>MES: JULIO</v>
      </c>
      <c r="L2" s="3"/>
      <c r="M2" s="1" t="str">
        <f>'Junio 2021'!M2</f>
        <v>2021/2020</v>
      </c>
      <c r="N2" s="1"/>
    </row>
    <row r="3" spans="1:19" ht="15.75" thickBot="1" x14ac:dyDescent="0.35">
      <c r="A3" s="81"/>
      <c r="K3" s="17"/>
    </row>
    <row r="4" spans="1:19" ht="13.5" thickBot="1" x14ac:dyDescent="0.25">
      <c r="A4" s="27"/>
      <c r="B4" s="95" t="s">
        <v>72</v>
      </c>
      <c r="C4" s="82" t="s">
        <v>0</v>
      </c>
      <c r="D4" s="83" t="s">
        <v>3</v>
      </c>
      <c r="F4" s="46"/>
      <c r="G4" s="96" t="s">
        <v>72</v>
      </c>
      <c r="H4" s="47" t="s">
        <v>0</v>
      </c>
      <c r="I4" s="48" t="s">
        <v>3</v>
      </c>
      <c r="K4" s="4"/>
      <c r="L4" s="97" t="s">
        <v>2</v>
      </c>
      <c r="M4" s="18" t="s">
        <v>0</v>
      </c>
      <c r="N4" s="19" t="s">
        <v>3</v>
      </c>
    </row>
    <row r="5" spans="1:19" ht="13.5" thickBot="1" x14ac:dyDescent="0.25">
      <c r="A5" s="27"/>
      <c r="B5" s="27"/>
      <c r="C5" s="28"/>
      <c r="D5" s="27"/>
      <c r="F5" s="46"/>
      <c r="G5" s="46"/>
      <c r="H5" s="49"/>
      <c r="I5" s="46"/>
      <c r="K5" s="4"/>
      <c r="L5" s="5"/>
      <c r="M5" s="5"/>
      <c r="N5" s="4"/>
    </row>
    <row r="6" spans="1:19" ht="13.5" thickBot="1" x14ac:dyDescent="0.25">
      <c r="A6" s="84" t="s">
        <v>1</v>
      </c>
      <c r="B6" s="85">
        <v>365246</v>
      </c>
      <c r="C6" s="85">
        <v>379532614.82691193</v>
      </c>
      <c r="D6" s="85">
        <v>240417</v>
      </c>
      <c r="E6" s="20"/>
      <c r="F6" s="50" t="s">
        <v>1</v>
      </c>
      <c r="G6" s="51">
        <v>286836</v>
      </c>
      <c r="H6" s="51">
        <v>309745518.30236334</v>
      </c>
      <c r="I6" s="51">
        <v>192719</v>
      </c>
      <c r="K6" s="98" t="s">
        <v>1</v>
      </c>
      <c r="L6" s="99">
        <v>0.2733617816452607</v>
      </c>
      <c r="M6" s="99">
        <v>0.22530462073199309</v>
      </c>
      <c r="N6" s="99">
        <v>0.24750024647284397</v>
      </c>
      <c r="P6" s="6"/>
      <c r="Q6" s="6"/>
      <c r="R6" s="6"/>
      <c r="S6" s="6"/>
    </row>
    <row r="7" spans="1:19" ht="12" customHeight="1" thickBot="1" x14ac:dyDescent="0.25">
      <c r="B7" s="111"/>
      <c r="C7" s="111"/>
      <c r="D7" s="111"/>
      <c r="E7" s="20"/>
      <c r="F7" s="52"/>
      <c r="G7" s="121"/>
      <c r="H7" s="121"/>
      <c r="I7" s="121"/>
      <c r="L7" s="100"/>
      <c r="M7" s="100"/>
      <c r="N7" s="100"/>
    </row>
    <row r="8" spans="1:19" ht="13.5" thickBot="1" x14ac:dyDescent="0.25">
      <c r="A8" s="86" t="s">
        <v>4</v>
      </c>
      <c r="B8" s="87">
        <v>42401</v>
      </c>
      <c r="C8" s="87">
        <v>35150093.069537006</v>
      </c>
      <c r="D8" s="87">
        <v>30422</v>
      </c>
      <c r="E8" s="20"/>
      <c r="F8" s="54" t="s">
        <v>4</v>
      </c>
      <c r="G8" s="51">
        <v>34002</v>
      </c>
      <c r="H8" s="51">
        <v>28829338.383113451</v>
      </c>
      <c r="I8" s="55">
        <v>25968</v>
      </c>
      <c r="K8" s="101" t="s">
        <v>4</v>
      </c>
      <c r="L8" s="99">
        <v>0.24701488147756012</v>
      </c>
      <c r="M8" s="99">
        <v>0.21924730295322647</v>
      </c>
      <c r="N8" s="99">
        <v>0.17151879235982759</v>
      </c>
      <c r="P8" s="6"/>
      <c r="Q8" s="6"/>
      <c r="R8" s="6"/>
      <c r="S8" s="6"/>
    </row>
    <row r="9" spans="1:19" ht="13.5" thickBot="1" x14ac:dyDescent="0.25">
      <c r="A9" s="29" t="s">
        <v>5</v>
      </c>
      <c r="B9" s="30">
        <v>2389</v>
      </c>
      <c r="C9" s="30">
        <v>2460820.0742998151</v>
      </c>
      <c r="D9" s="31">
        <v>1381</v>
      </c>
      <c r="E9" s="21"/>
      <c r="F9" s="56" t="s">
        <v>5</v>
      </c>
      <c r="G9" s="57">
        <v>1613</v>
      </c>
      <c r="H9" s="57">
        <v>2061171.9025053028</v>
      </c>
      <c r="I9" s="58">
        <v>925</v>
      </c>
      <c r="K9" s="7" t="s">
        <v>5</v>
      </c>
      <c r="L9" s="102">
        <v>0.48109113453192798</v>
      </c>
      <c r="M9" s="102">
        <v>0.19389366374961248</v>
      </c>
      <c r="N9" s="102">
        <v>0.49297297297297304</v>
      </c>
    </row>
    <row r="10" spans="1:19" ht="13.5" thickBot="1" x14ac:dyDescent="0.25">
      <c r="A10" s="32" t="s">
        <v>6</v>
      </c>
      <c r="B10" s="30">
        <v>12134</v>
      </c>
      <c r="C10" s="30">
        <v>6385872.7370101986</v>
      </c>
      <c r="D10" s="31">
        <v>10774</v>
      </c>
      <c r="E10" s="20"/>
      <c r="F10" s="59" t="s">
        <v>6</v>
      </c>
      <c r="G10" s="79">
        <v>12888</v>
      </c>
      <c r="H10" s="79">
        <v>6423064.7619573502</v>
      </c>
      <c r="I10" s="80">
        <v>12072</v>
      </c>
      <c r="K10" s="8" t="s">
        <v>6</v>
      </c>
      <c r="L10" s="113">
        <v>-5.8504034761017953E-2</v>
      </c>
      <c r="M10" s="113">
        <v>-5.7903861046884053E-3</v>
      </c>
      <c r="N10" s="115">
        <v>-0.10752153744201454</v>
      </c>
    </row>
    <row r="11" spans="1:19" ht="13.5" thickBot="1" x14ac:dyDescent="0.25">
      <c r="A11" s="32" t="s">
        <v>7</v>
      </c>
      <c r="B11" s="30">
        <v>2188</v>
      </c>
      <c r="C11" s="30">
        <v>2203553.4810700151</v>
      </c>
      <c r="D11" s="31">
        <v>1410</v>
      </c>
      <c r="E11" s="20"/>
      <c r="F11" s="59" t="s">
        <v>7</v>
      </c>
      <c r="G11" s="79">
        <v>1543</v>
      </c>
      <c r="H11" s="79">
        <v>1986431.6893362855</v>
      </c>
      <c r="I11" s="80">
        <v>897</v>
      </c>
      <c r="K11" s="8" t="s">
        <v>7</v>
      </c>
      <c r="L11" s="113">
        <v>0.41801685029163971</v>
      </c>
      <c r="M11" s="113">
        <v>0.10930242046545047</v>
      </c>
      <c r="N11" s="115">
        <v>0.57190635451505023</v>
      </c>
    </row>
    <row r="12" spans="1:19" ht="13.5" thickBot="1" x14ac:dyDescent="0.25">
      <c r="A12" s="32" t="s">
        <v>8</v>
      </c>
      <c r="B12" s="30">
        <v>2418</v>
      </c>
      <c r="C12" s="30">
        <v>2220795.0209013103</v>
      </c>
      <c r="D12" s="31">
        <v>1709</v>
      </c>
      <c r="E12" s="20"/>
      <c r="F12" s="59" t="s">
        <v>8</v>
      </c>
      <c r="G12" s="79">
        <v>1694</v>
      </c>
      <c r="H12" s="79">
        <v>1396772.6895947622</v>
      </c>
      <c r="I12" s="80">
        <v>1242</v>
      </c>
      <c r="K12" s="8" t="s">
        <v>8</v>
      </c>
      <c r="L12" s="113">
        <v>0.4273907910271546</v>
      </c>
      <c r="M12" s="113">
        <v>0.58994733892285445</v>
      </c>
      <c r="N12" s="115">
        <v>0.37600644122383242</v>
      </c>
    </row>
    <row r="13" spans="1:19" ht="13.5" thickBot="1" x14ac:dyDescent="0.25">
      <c r="A13" s="32" t="s">
        <v>9</v>
      </c>
      <c r="B13" s="30">
        <v>2381</v>
      </c>
      <c r="C13" s="30">
        <v>1625498.3730950151</v>
      </c>
      <c r="D13" s="31">
        <v>1641</v>
      </c>
      <c r="E13" s="20"/>
      <c r="F13" s="59" t="s">
        <v>9</v>
      </c>
      <c r="G13" s="79">
        <v>2030</v>
      </c>
      <c r="H13" s="79">
        <v>1268368.5112563802</v>
      </c>
      <c r="I13" s="80">
        <v>1384</v>
      </c>
      <c r="K13" s="8" t="s">
        <v>9</v>
      </c>
      <c r="L13" s="113">
        <v>0.17290640394088674</v>
      </c>
      <c r="M13" s="113">
        <v>0.28156632608679355</v>
      </c>
      <c r="N13" s="115">
        <v>0.18569364161849711</v>
      </c>
    </row>
    <row r="14" spans="1:19" ht="13.5" thickBot="1" x14ac:dyDescent="0.25">
      <c r="A14" s="32" t="s">
        <v>10</v>
      </c>
      <c r="B14" s="30">
        <v>1493</v>
      </c>
      <c r="C14" s="30">
        <v>1705578.1542329909</v>
      </c>
      <c r="D14" s="31">
        <v>835</v>
      </c>
      <c r="E14" s="20"/>
      <c r="F14" s="59" t="s">
        <v>10</v>
      </c>
      <c r="G14" s="79">
        <v>1528</v>
      </c>
      <c r="H14" s="79">
        <v>2012498.3343710408</v>
      </c>
      <c r="I14" s="80">
        <v>1081</v>
      </c>
      <c r="K14" s="8" t="s">
        <v>10</v>
      </c>
      <c r="L14" s="113">
        <v>-2.2905759162303641E-2</v>
      </c>
      <c r="M14" s="113">
        <v>-0.15250704802892201</v>
      </c>
      <c r="N14" s="115">
        <v>-0.22756706753006473</v>
      </c>
    </row>
    <row r="15" spans="1:19" ht="13.5" thickBot="1" x14ac:dyDescent="0.25">
      <c r="A15" s="32" t="s">
        <v>11</v>
      </c>
      <c r="B15" s="30">
        <v>7268</v>
      </c>
      <c r="C15" s="30">
        <v>5381399.9465350239</v>
      </c>
      <c r="D15" s="31">
        <v>5567</v>
      </c>
      <c r="E15" s="20"/>
      <c r="F15" s="59" t="s">
        <v>11</v>
      </c>
      <c r="G15" s="79">
        <v>4124</v>
      </c>
      <c r="H15" s="79">
        <v>3301208.0774540449</v>
      </c>
      <c r="I15" s="80">
        <v>3042</v>
      </c>
      <c r="K15" s="8" t="s">
        <v>11</v>
      </c>
      <c r="L15" s="113">
        <v>0.76236663433559659</v>
      </c>
      <c r="M15" s="113">
        <v>0.6301304917093451</v>
      </c>
      <c r="N15" s="115">
        <v>0.83004602235371472</v>
      </c>
    </row>
    <row r="16" spans="1:19" ht="13.5" thickBot="1" x14ac:dyDescent="0.25">
      <c r="A16" s="33" t="s">
        <v>12</v>
      </c>
      <c r="B16" s="34">
        <v>12130</v>
      </c>
      <c r="C16" s="34">
        <v>13166575.282392638</v>
      </c>
      <c r="D16" s="35">
        <v>7105</v>
      </c>
      <c r="E16" s="20"/>
      <c r="F16" s="60" t="s">
        <v>12</v>
      </c>
      <c r="G16" s="109">
        <v>8582</v>
      </c>
      <c r="H16" s="109">
        <v>10379822.416638283</v>
      </c>
      <c r="I16" s="110">
        <v>5325</v>
      </c>
      <c r="K16" s="9" t="s">
        <v>12</v>
      </c>
      <c r="L16" s="116">
        <v>0.4134234444185505</v>
      </c>
      <c r="M16" s="116">
        <v>0.26847789431227098</v>
      </c>
      <c r="N16" s="117">
        <v>0.33427230046948364</v>
      </c>
    </row>
    <row r="17" spans="1:19" ht="13.5" thickBot="1" x14ac:dyDescent="0.25">
      <c r="B17" s="36"/>
      <c r="C17" s="36"/>
      <c r="D17" s="36"/>
      <c r="E17" s="20"/>
      <c r="F17" s="63"/>
      <c r="G17" s="64"/>
      <c r="H17" s="64"/>
      <c r="I17" s="64"/>
      <c r="L17" s="106"/>
      <c r="M17" s="106"/>
      <c r="N17" s="106"/>
    </row>
    <row r="18" spans="1:19" ht="13.5" thickBot="1" x14ac:dyDescent="0.25">
      <c r="A18" s="88" t="s">
        <v>13</v>
      </c>
      <c r="B18" s="89">
        <v>16914</v>
      </c>
      <c r="C18" s="89">
        <v>18327158.547494944</v>
      </c>
      <c r="D18" s="89">
        <v>11029</v>
      </c>
      <c r="E18" s="20"/>
      <c r="F18" s="65" t="s">
        <v>13</v>
      </c>
      <c r="G18" s="66">
        <v>12883</v>
      </c>
      <c r="H18" s="66">
        <v>13891375.935693109</v>
      </c>
      <c r="I18" s="67">
        <v>8941</v>
      </c>
      <c r="K18" s="107" t="s">
        <v>13</v>
      </c>
      <c r="L18" s="108">
        <v>0.31289295971435216</v>
      </c>
      <c r="M18" s="108">
        <v>0.31931916840608565</v>
      </c>
      <c r="N18" s="120">
        <v>0.23353092495246619</v>
      </c>
    </row>
    <row r="19" spans="1:19" ht="13.5" thickBot="1" x14ac:dyDescent="0.25">
      <c r="A19" s="38" t="s">
        <v>14</v>
      </c>
      <c r="B19" s="30">
        <v>1006</v>
      </c>
      <c r="C19" s="30">
        <v>1892130.8939418332</v>
      </c>
      <c r="D19" s="31">
        <v>556</v>
      </c>
      <c r="E19" s="20"/>
      <c r="F19" s="68" t="s">
        <v>14</v>
      </c>
      <c r="G19" s="112">
        <v>915</v>
      </c>
      <c r="H19" s="112">
        <v>1579127.8935084199</v>
      </c>
      <c r="I19" s="152">
        <v>428</v>
      </c>
      <c r="K19" s="10" t="s">
        <v>14</v>
      </c>
      <c r="L19" s="113">
        <v>9.9453551912568328E-2</v>
      </c>
      <c r="M19" s="113">
        <v>0.1982125714580345</v>
      </c>
      <c r="N19" s="115">
        <v>0.2990654205607477</v>
      </c>
    </row>
    <row r="20" spans="1:19" ht="13.5" thickBot="1" x14ac:dyDescent="0.25">
      <c r="A20" s="39" t="s">
        <v>15</v>
      </c>
      <c r="B20" s="30">
        <v>965</v>
      </c>
      <c r="C20" s="30">
        <v>789401.45652175229</v>
      </c>
      <c r="D20" s="31">
        <v>717</v>
      </c>
      <c r="E20" s="20"/>
      <c r="F20" s="68" t="s">
        <v>15</v>
      </c>
      <c r="G20" s="112">
        <v>690</v>
      </c>
      <c r="H20" s="112">
        <v>525532.25219099573</v>
      </c>
      <c r="I20" s="152">
        <v>592</v>
      </c>
      <c r="K20" s="11" t="s">
        <v>15</v>
      </c>
      <c r="L20" s="113">
        <v>0.39855072463768115</v>
      </c>
      <c r="M20" s="113">
        <v>0.502098973432477</v>
      </c>
      <c r="N20" s="115">
        <v>0.21114864864864868</v>
      </c>
    </row>
    <row r="21" spans="1:19" ht="13.5" thickBot="1" x14ac:dyDescent="0.25">
      <c r="A21" s="40" t="s">
        <v>16</v>
      </c>
      <c r="B21" s="34">
        <v>14943</v>
      </c>
      <c r="C21" s="34">
        <v>15645626.197031358</v>
      </c>
      <c r="D21" s="35">
        <v>9756</v>
      </c>
      <c r="E21" s="20"/>
      <c r="F21" s="69" t="s">
        <v>16</v>
      </c>
      <c r="G21" s="155">
        <v>11278</v>
      </c>
      <c r="H21" s="155">
        <v>11786715.789993694</v>
      </c>
      <c r="I21" s="156">
        <v>7921</v>
      </c>
      <c r="K21" s="12" t="s">
        <v>16</v>
      </c>
      <c r="L21" s="118">
        <v>0.32496896612874626</v>
      </c>
      <c r="M21" s="118">
        <v>0.32739488045632514</v>
      </c>
      <c r="N21" s="119">
        <v>0.23166266885494258</v>
      </c>
    </row>
    <row r="22" spans="1:19" ht="13.5" thickBot="1" x14ac:dyDescent="0.25">
      <c r="B22" s="37"/>
      <c r="C22" s="37"/>
      <c r="D22" s="37"/>
      <c r="E22" s="20"/>
      <c r="F22" s="63"/>
      <c r="G22" s="70"/>
      <c r="H22" s="70"/>
      <c r="I22" s="70"/>
      <c r="L22" s="100"/>
      <c r="M22" s="100"/>
      <c r="N22" s="100"/>
    </row>
    <row r="23" spans="1:19" ht="13.5" thickBot="1" x14ac:dyDescent="0.25">
      <c r="A23" s="90" t="s">
        <v>17</v>
      </c>
      <c r="B23" s="85">
        <v>5128</v>
      </c>
      <c r="C23" s="85">
        <v>7690043.0476831179</v>
      </c>
      <c r="D23" s="85">
        <v>2865</v>
      </c>
      <c r="E23" s="20"/>
      <c r="F23" s="54" t="s">
        <v>17</v>
      </c>
      <c r="G23" s="51">
        <v>4241</v>
      </c>
      <c r="H23" s="51">
        <v>6113704.6678921143</v>
      </c>
      <c r="I23" s="55">
        <v>2684</v>
      </c>
      <c r="K23" s="101" t="s">
        <v>17</v>
      </c>
      <c r="L23" s="99">
        <v>0.20914878566375861</v>
      </c>
      <c r="M23" s="99">
        <v>0.25783685431676151</v>
      </c>
      <c r="N23" s="99">
        <v>6.743666169895679E-2</v>
      </c>
      <c r="P23" s="6"/>
      <c r="Q23" s="6"/>
      <c r="R23" s="6"/>
      <c r="S23" s="6"/>
    </row>
    <row r="24" spans="1:19" ht="13.5" thickBot="1" x14ac:dyDescent="0.25">
      <c r="A24" s="91" t="s">
        <v>18</v>
      </c>
      <c r="B24" s="34">
        <v>5128</v>
      </c>
      <c r="C24" s="34">
        <v>7690043.0476831179</v>
      </c>
      <c r="D24" s="35">
        <v>2865</v>
      </c>
      <c r="E24" s="20"/>
      <c r="F24" s="71" t="s">
        <v>18</v>
      </c>
      <c r="G24" s="61">
        <v>4241</v>
      </c>
      <c r="H24" s="61">
        <v>6113704.6678921143</v>
      </c>
      <c r="I24" s="62">
        <v>2684</v>
      </c>
      <c r="K24" s="13" t="s">
        <v>18</v>
      </c>
      <c r="L24" s="104">
        <v>0.20914878566375861</v>
      </c>
      <c r="M24" s="104">
        <v>0.25783685431676151</v>
      </c>
      <c r="N24" s="105">
        <v>6.743666169895679E-2</v>
      </c>
    </row>
    <row r="25" spans="1:19" ht="13.5" thickBot="1" x14ac:dyDescent="0.25">
      <c r="B25" s="37"/>
      <c r="C25" s="37"/>
      <c r="D25" s="37"/>
      <c r="E25" s="20"/>
      <c r="F25" s="63"/>
      <c r="G25" s="70"/>
      <c r="H25" s="70"/>
      <c r="I25" s="70"/>
      <c r="L25" s="100"/>
      <c r="M25" s="100"/>
      <c r="N25" s="100"/>
    </row>
    <row r="26" spans="1:19" ht="13.5" thickBot="1" x14ac:dyDescent="0.25">
      <c r="A26" s="84" t="s">
        <v>19</v>
      </c>
      <c r="B26" s="85">
        <v>2120</v>
      </c>
      <c r="C26" s="85">
        <v>1702581.4087315537</v>
      </c>
      <c r="D26" s="85">
        <v>1703</v>
      </c>
      <c r="E26" s="20"/>
      <c r="F26" s="50" t="s">
        <v>19</v>
      </c>
      <c r="G26" s="51">
        <v>1116</v>
      </c>
      <c r="H26" s="51">
        <v>698954.46617352159</v>
      </c>
      <c r="I26" s="55">
        <v>912</v>
      </c>
      <c r="K26" s="98" t="s">
        <v>19</v>
      </c>
      <c r="L26" s="99">
        <v>0.89964157706093184</v>
      </c>
      <c r="M26" s="99">
        <v>1.4358974598910037</v>
      </c>
      <c r="N26" s="99">
        <v>0.86732456140350878</v>
      </c>
      <c r="P26" s="6"/>
      <c r="Q26" s="6"/>
      <c r="R26" s="6"/>
      <c r="S26" s="6"/>
    </row>
    <row r="27" spans="1:19" ht="13.5" thickBot="1" x14ac:dyDescent="0.25">
      <c r="A27" s="92" t="s">
        <v>20</v>
      </c>
      <c r="B27" s="34">
        <v>2120</v>
      </c>
      <c r="C27" s="34">
        <v>1702581.4087315537</v>
      </c>
      <c r="D27" s="35">
        <v>1703</v>
      </c>
      <c r="E27" s="20"/>
      <c r="F27" s="72" t="s">
        <v>20</v>
      </c>
      <c r="G27" s="61">
        <v>1116</v>
      </c>
      <c r="H27" s="61">
        <v>698954.46617352159</v>
      </c>
      <c r="I27" s="62">
        <v>912</v>
      </c>
      <c r="K27" s="14" t="s">
        <v>20</v>
      </c>
      <c r="L27" s="104">
        <v>0.89964157706093184</v>
      </c>
      <c r="M27" s="104">
        <v>1.4358974598910037</v>
      </c>
      <c r="N27" s="105">
        <v>0.86732456140350878</v>
      </c>
    </row>
    <row r="28" spans="1:19" ht="13.5" thickBot="1" x14ac:dyDescent="0.25">
      <c r="B28" s="111"/>
      <c r="C28" s="111"/>
      <c r="D28" s="111"/>
      <c r="E28" s="20"/>
      <c r="F28" s="63"/>
      <c r="G28" s="122"/>
      <c r="H28" s="122"/>
      <c r="I28" s="122"/>
      <c r="L28" s="100"/>
      <c r="M28" s="100"/>
      <c r="N28" s="100"/>
    </row>
    <row r="29" spans="1:19" ht="13.5" thickBot="1" x14ac:dyDescent="0.25">
      <c r="A29" s="84" t="s">
        <v>21</v>
      </c>
      <c r="B29" s="85">
        <v>7562</v>
      </c>
      <c r="C29" s="85">
        <v>4745008.6004243512</v>
      </c>
      <c r="D29" s="85">
        <v>5774</v>
      </c>
      <c r="E29" s="20"/>
      <c r="F29" s="50" t="s">
        <v>21</v>
      </c>
      <c r="G29" s="51">
        <v>4433</v>
      </c>
      <c r="H29" s="51">
        <v>3287217.3303753296</v>
      </c>
      <c r="I29" s="55">
        <v>3281</v>
      </c>
      <c r="K29" s="98" t="s">
        <v>21</v>
      </c>
      <c r="L29" s="99">
        <v>0.70584254455222206</v>
      </c>
      <c r="M29" s="99">
        <v>0.44347273804454335</v>
      </c>
      <c r="N29" s="99">
        <v>0.75982932032916795</v>
      </c>
      <c r="P29" s="6"/>
      <c r="Q29" s="6"/>
      <c r="R29" s="6"/>
      <c r="S29" s="6"/>
    </row>
    <row r="30" spans="1:19" ht="13.5" thickBot="1" x14ac:dyDescent="0.25">
      <c r="A30" s="93" t="s">
        <v>22</v>
      </c>
      <c r="B30" s="30">
        <v>3682</v>
      </c>
      <c r="C30" s="30">
        <v>2241980.1932350062</v>
      </c>
      <c r="D30" s="31">
        <v>2867</v>
      </c>
      <c r="E30" s="20"/>
      <c r="F30" s="73" t="s">
        <v>22</v>
      </c>
      <c r="G30" s="57">
        <v>2137</v>
      </c>
      <c r="H30" s="57">
        <v>1389433.4373899978</v>
      </c>
      <c r="I30" s="58">
        <v>1627</v>
      </c>
      <c r="K30" s="15" t="s">
        <v>22</v>
      </c>
      <c r="L30" s="102">
        <v>0.72297613476836697</v>
      </c>
      <c r="M30" s="102">
        <v>0.6135930897463413</v>
      </c>
      <c r="N30" s="103">
        <v>0.76213890596189304</v>
      </c>
    </row>
    <row r="31" spans="1:19" ht="13.5" thickBot="1" x14ac:dyDescent="0.25">
      <c r="A31" s="94" t="s">
        <v>23</v>
      </c>
      <c r="B31" s="34">
        <v>3880</v>
      </c>
      <c r="C31" s="34">
        <v>2503028.4071893455</v>
      </c>
      <c r="D31" s="35">
        <v>2907</v>
      </c>
      <c r="E31" s="20"/>
      <c r="F31" s="73" t="s">
        <v>23</v>
      </c>
      <c r="G31" s="74">
        <v>2296</v>
      </c>
      <c r="H31" s="74">
        <v>1897783.8929853318</v>
      </c>
      <c r="I31" s="75">
        <v>1654</v>
      </c>
      <c r="K31" s="16" t="s">
        <v>23</v>
      </c>
      <c r="L31" s="104">
        <v>0.68989547038327537</v>
      </c>
      <c r="M31" s="104">
        <v>0.3189217257250121</v>
      </c>
      <c r="N31" s="105">
        <v>0.75755743651753327</v>
      </c>
    </row>
    <row r="32" spans="1:19" ht="13.5" thickBot="1" x14ac:dyDescent="0.25">
      <c r="B32" s="37"/>
      <c r="C32" s="37"/>
      <c r="D32" s="37"/>
      <c r="E32" s="20"/>
      <c r="F32" s="63"/>
      <c r="G32" s="70"/>
      <c r="H32" s="70"/>
      <c r="I32" s="70"/>
      <c r="L32" s="100"/>
      <c r="M32" s="100"/>
      <c r="N32" s="100"/>
    </row>
    <row r="33" spans="1:19" ht="13.5" thickBot="1" x14ac:dyDescent="0.25">
      <c r="A33" s="90" t="s">
        <v>24</v>
      </c>
      <c r="B33" s="85">
        <v>10469</v>
      </c>
      <c r="C33" s="85">
        <v>9122352.5502420068</v>
      </c>
      <c r="D33" s="85">
        <v>6871</v>
      </c>
      <c r="E33" s="20"/>
      <c r="F33" s="54" t="s">
        <v>24</v>
      </c>
      <c r="G33" s="51">
        <v>7807</v>
      </c>
      <c r="H33" s="51">
        <v>6932299.5086566014</v>
      </c>
      <c r="I33" s="55">
        <v>5391</v>
      </c>
      <c r="K33" s="101" t="s">
        <v>24</v>
      </c>
      <c r="L33" s="99">
        <v>0.34097604713718455</v>
      </c>
      <c r="M33" s="99">
        <v>0.3159201414841657</v>
      </c>
      <c r="N33" s="99">
        <v>0.27453162678538301</v>
      </c>
      <c r="P33" s="6"/>
      <c r="Q33" s="6"/>
      <c r="R33" s="6"/>
      <c r="S33" s="6"/>
    </row>
    <row r="34" spans="1:19" ht="13.5" thickBot="1" x14ac:dyDescent="0.25">
      <c r="A34" s="91" t="s">
        <v>25</v>
      </c>
      <c r="B34" s="34">
        <v>10469</v>
      </c>
      <c r="C34" s="34">
        <v>9122352.5502420068</v>
      </c>
      <c r="D34" s="35">
        <v>6871</v>
      </c>
      <c r="E34" s="20"/>
      <c r="F34" s="71" t="s">
        <v>25</v>
      </c>
      <c r="G34" s="61">
        <v>7807</v>
      </c>
      <c r="H34" s="61">
        <v>6932299.5086566014</v>
      </c>
      <c r="I34" s="62">
        <v>5391</v>
      </c>
      <c r="K34" s="13" t="s">
        <v>25</v>
      </c>
      <c r="L34" s="104">
        <v>0.34097604713718455</v>
      </c>
      <c r="M34" s="104">
        <v>0.3159201414841657</v>
      </c>
      <c r="N34" s="105">
        <v>0.27453162678538301</v>
      </c>
    </row>
    <row r="35" spans="1:19" ht="13.5" thickBot="1" x14ac:dyDescent="0.25">
      <c r="B35" s="111"/>
      <c r="C35" s="111"/>
      <c r="D35" s="111"/>
      <c r="E35" s="20"/>
      <c r="F35" s="63"/>
      <c r="G35" s="122"/>
      <c r="H35" s="122"/>
      <c r="I35" s="122"/>
      <c r="L35" s="100"/>
      <c r="M35" s="100"/>
      <c r="N35" s="100"/>
    </row>
    <row r="36" spans="1:19" ht="13.5" thickBot="1" x14ac:dyDescent="0.25">
      <c r="A36" s="84" t="s">
        <v>26</v>
      </c>
      <c r="B36" s="85">
        <v>25064</v>
      </c>
      <c r="C36" s="85">
        <v>23245621.157280482</v>
      </c>
      <c r="D36" s="85">
        <v>15351</v>
      </c>
      <c r="E36" s="20"/>
      <c r="F36" s="50" t="s">
        <v>26</v>
      </c>
      <c r="G36" s="51">
        <v>19866</v>
      </c>
      <c r="H36" s="51">
        <v>18888098.975680199</v>
      </c>
      <c r="I36" s="55">
        <v>13294</v>
      </c>
      <c r="K36" s="98" t="s">
        <v>26</v>
      </c>
      <c r="L36" s="99">
        <v>0.26165307560656403</v>
      </c>
      <c r="M36" s="99">
        <v>0.23070199850238549</v>
      </c>
      <c r="N36" s="114">
        <v>0.15473145780051145</v>
      </c>
    </row>
    <row r="37" spans="1:19" ht="13.5" thickBot="1" x14ac:dyDescent="0.25">
      <c r="A37" s="38" t="s">
        <v>27</v>
      </c>
      <c r="B37" s="30">
        <v>2495</v>
      </c>
      <c r="C37" s="30">
        <v>2383051.6174445255</v>
      </c>
      <c r="D37" s="30">
        <v>1606</v>
      </c>
      <c r="E37" s="20"/>
      <c r="F37" s="73" t="s">
        <v>27</v>
      </c>
      <c r="G37" s="79">
        <v>2978</v>
      </c>
      <c r="H37" s="79">
        <v>2088228.2232159548</v>
      </c>
      <c r="I37" s="80">
        <v>2095</v>
      </c>
      <c r="K37" s="10" t="s">
        <v>27</v>
      </c>
      <c r="L37" s="102">
        <v>-0.16218938885157819</v>
      </c>
      <c r="M37" s="102">
        <v>0.14118351191256817</v>
      </c>
      <c r="N37" s="103">
        <v>-0.23341288782816227</v>
      </c>
    </row>
    <row r="38" spans="1:19" ht="13.5" thickBot="1" x14ac:dyDescent="0.25">
      <c r="A38" s="39" t="s">
        <v>28</v>
      </c>
      <c r="B38" s="30">
        <v>2122</v>
      </c>
      <c r="C38" s="30">
        <v>2684048.6709796609</v>
      </c>
      <c r="D38" s="30">
        <v>910</v>
      </c>
      <c r="E38" s="20"/>
      <c r="F38" s="68" t="s">
        <v>28</v>
      </c>
      <c r="G38" s="79">
        <v>1711</v>
      </c>
      <c r="H38" s="79">
        <v>2143375.1809799676</v>
      </c>
      <c r="I38" s="80">
        <v>735</v>
      </c>
      <c r="K38" s="11" t="s">
        <v>28</v>
      </c>
      <c r="L38" s="113">
        <v>0.24021040327293974</v>
      </c>
      <c r="M38" s="113">
        <v>0.25225331281128915</v>
      </c>
      <c r="N38" s="115">
        <v>0.23809523809523814</v>
      </c>
    </row>
    <row r="39" spans="1:19" ht="13.5" thickBot="1" x14ac:dyDescent="0.25">
      <c r="A39" s="39" t="s">
        <v>29</v>
      </c>
      <c r="B39" s="30">
        <v>1570</v>
      </c>
      <c r="C39" s="30">
        <v>1498052.134514241</v>
      </c>
      <c r="D39" s="30">
        <v>1026</v>
      </c>
      <c r="E39" s="20"/>
      <c r="F39" s="68" t="s">
        <v>29</v>
      </c>
      <c r="G39" s="79">
        <v>1188</v>
      </c>
      <c r="H39" s="79">
        <v>1149272.2943487354</v>
      </c>
      <c r="I39" s="80">
        <v>864</v>
      </c>
      <c r="K39" s="11" t="s">
        <v>29</v>
      </c>
      <c r="L39" s="113">
        <v>0.32154882154882158</v>
      </c>
      <c r="M39" s="113">
        <v>0.30347885516821815</v>
      </c>
      <c r="N39" s="115">
        <v>0.1875</v>
      </c>
    </row>
    <row r="40" spans="1:19" ht="13.5" thickBot="1" x14ac:dyDescent="0.25">
      <c r="A40" s="39" t="s">
        <v>30</v>
      </c>
      <c r="B40" s="30">
        <v>11797</v>
      </c>
      <c r="C40" s="30">
        <v>10171660.488161705</v>
      </c>
      <c r="D40" s="30">
        <v>7775</v>
      </c>
      <c r="E40" s="20"/>
      <c r="F40" s="68" t="s">
        <v>30</v>
      </c>
      <c r="G40" s="79">
        <v>8263</v>
      </c>
      <c r="H40" s="79">
        <v>7648814.2321314104</v>
      </c>
      <c r="I40" s="80">
        <v>5816</v>
      </c>
      <c r="K40" s="11" t="s">
        <v>30</v>
      </c>
      <c r="L40" s="113">
        <v>0.42768970107709059</v>
      </c>
      <c r="M40" s="113">
        <v>0.32983494950527525</v>
      </c>
      <c r="N40" s="115">
        <v>0.33682943603851445</v>
      </c>
    </row>
    <row r="41" spans="1:19" ht="13.5" thickBot="1" x14ac:dyDescent="0.25">
      <c r="A41" s="40" t="s">
        <v>31</v>
      </c>
      <c r="B41" s="34">
        <v>7080</v>
      </c>
      <c r="C41" s="34">
        <v>6508808.246180349</v>
      </c>
      <c r="D41" s="35">
        <v>4034</v>
      </c>
      <c r="E41" s="20"/>
      <c r="F41" s="69" t="s">
        <v>31</v>
      </c>
      <c r="G41" s="79">
        <v>5726</v>
      </c>
      <c r="H41" s="79">
        <v>5858409.0450041303</v>
      </c>
      <c r="I41" s="80">
        <v>3784</v>
      </c>
      <c r="K41" s="12" t="s">
        <v>31</v>
      </c>
      <c r="L41" s="118">
        <v>0.23646524624519727</v>
      </c>
      <c r="M41" s="118">
        <v>0.11101976597739593</v>
      </c>
      <c r="N41" s="119">
        <v>6.6067653276955518E-2</v>
      </c>
    </row>
    <row r="42" spans="1:19" ht="13.5" thickBot="1" x14ac:dyDescent="0.25">
      <c r="B42" s="37"/>
      <c r="C42" s="37"/>
      <c r="D42" s="37"/>
      <c r="E42" s="20"/>
      <c r="F42" s="63"/>
      <c r="G42" s="70"/>
      <c r="H42" s="70"/>
      <c r="I42" s="70"/>
      <c r="L42" s="100"/>
      <c r="M42" s="100"/>
      <c r="N42" s="100"/>
    </row>
    <row r="43" spans="1:19" ht="13.5" thickBot="1" x14ac:dyDescent="0.25">
      <c r="A43" s="84" t="s">
        <v>32</v>
      </c>
      <c r="B43" s="85">
        <v>23679</v>
      </c>
      <c r="C43" s="85">
        <v>20107359.690404154</v>
      </c>
      <c r="D43" s="85">
        <v>17476</v>
      </c>
      <c r="E43" s="20"/>
      <c r="F43" s="50" t="s">
        <v>32</v>
      </c>
      <c r="G43" s="51">
        <v>20447</v>
      </c>
      <c r="H43" s="51">
        <v>19697078.870179866</v>
      </c>
      <c r="I43" s="55">
        <v>15259</v>
      </c>
      <c r="K43" s="98" t="s">
        <v>32</v>
      </c>
      <c r="L43" s="99">
        <v>0.1580671981219739</v>
      </c>
      <c r="M43" s="99">
        <v>2.0829526191593173E-2</v>
      </c>
      <c r="N43" s="99">
        <v>0.14529130349302055</v>
      </c>
    </row>
    <row r="44" spans="1:19" ht="13.5" thickBot="1" x14ac:dyDescent="0.25">
      <c r="A44" s="38" t="s">
        <v>33</v>
      </c>
      <c r="B44" s="30">
        <v>806</v>
      </c>
      <c r="C44" s="30">
        <v>381784.80523870065</v>
      </c>
      <c r="D44" s="31">
        <v>702</v>
      </c>
      <c r="E44" s="20"/>
      <c r="F44" s="10" t="s">
        <v>33</v>
      </c>
      <c r="G44" s="112">
        <v>983</v>
      </c>
      <c r="H44" s="112">
        <v>657836.87343320693</v>
      </c>
      <c r="I44" s="152">
        <v>768</v>
      </c>
      <c r="K44" s="10" t="s">
        <v>33</v>
      </c>
      <c r="L44" s="102">
        <v>-0.18006103763987791</v>
      </c>
      <c r="M44" s="102">
        <v>-0.41963605164576578</v>
      </c>
      <c r="N44" s="103">
        <v>-8.59375E-2</v>
      </c>
    </row>
    <row r="45" spans="1:19" ht="13.5" thickBot="1" x14ac:dyDescent="0.25">
      <c r="A45" s="39" t="s">
        <v>34</v>
      </c>
      <c r="B45" s="30">
        <v>3335</v>
      </c>
      <c r="C45" s="30">
        <v>3696752.5967158149</v>
      </c>
      <c r="D45" s="31">
        <v>2218</v>
      </c>
      <c r="E45" s="20"/>
      <c r="F45" s="11" t="s">
        <v>34</v>
      </c>
      <c r="G45" s="112">
        <v>2685</v>
      </c>
      <c r="H45" s="112">
        <v>3364411.3253083648</v>
      </c>
      <c r="I45" s="152">
        <v>1944</v>
      </c>
      <c r="K45" s="11" t="s">
        <v>34</v>
      </c>
      <c r="L45" s="113">
        <v>0.24208566108007457</v>
      </c>
      <c r="M45" s="113">
        <v>9.878140312614403E-2</v>
      </c>
      <c r="N45" s="115">
        <v>0.14094650205761328</v>
      </c>
    </row>
    <row r="46" spans="1:19" ht="13.5" thickBot="1" x14ac:dyDescent="0.25">
      <c r="A46" s="39" t="s">
        <v>35</v>
      </c>
      <c r="B46" s="30">
        <v>1871</v>
      </c>
      <c r="C46" s="30">
        <v>1507069.1291406171</v>
      </c>
      <c r="D46" s="31">
        <v>1224</v>
      </c>
      <c r="E46" s="20"/>
      <c r="F46" s="11" t="s">
        <v>35</v>
      </c>
      <c r="G46" s="112">
        <v>1246</v>
      </c>
      <c r="H46" s="112">
        <v>1051244.0437567884</v>
      </c>
      <c r="I46" s="152">
        <v>944</v>
      </c>
      <c r="K46" s="11" t="s">
        <v>35</v>
      </c>
      <c r="L46" s="113">
        <v>0.50160513643659721</v>
      </c>
      <c r="M46" s="113">
        <v>0.43360539171747892</v>
      </c>
      <c r="N46" s="115">
        <v>0.29661016949152552</v>
      </c>
    </row>
    <row r="47" spans="1:19" ht="13.5" thickBot="1" x14ac:dyDescent="0.25">
      <c r="A47" s="39" t="s">
        <v>36</v>
      </c>
      <c r="B47" s="30">
        <v>4843</v>
      </c>
      <c r="C47" s="30">
        <v>3988985.8582627028</v>
      </c>
      <c r="D47" s="31">
        <v>3716</v>
      </c>
      <c r="E47" s="20"/>
      <c r="F47" s="11" t="s">
        <v>36</v>
      </c>
      <c r="G47" s="112">
        <v>4573</v>
      </c>
      <c r="H47" s="112">
        <v>4262444.8252119021</v>
      </c>
      <c r="I47" s="152">
        <v>3649</v>
      </c>
      <c r="K47" s="11" t="s">
        <v>36</v>
      </c>
      <c r="L47" s="113">
        <v>5.9042204242291785E-2</v>
      </c>
      <c r="M47" s="113">
        <v>-6.4155426794434756E-2</v>
      </c>
      <c r="N47" s="115">
        <v>1.8361194847903439E-2</v>
      </c>
    </row>
    <row r="48" spans="1:19" ht="13.5" thickBot="1" x14ac:dyDescent="0.25">
      <c r="A48" s="39" t="s">
        <v>37</v>
      </c>
      <c r="B48" s="30">
        <v>1506</v>
      </c>
      <c r="C48" s="30">
        <v>1652958.8949961239</v>
      </c>
      <c r="D48" s="31">
        <v>999</v>
      </c>
      <c r="E48" s="20"/>
      <c r="F48" s="11" t="s">
        <v>37</v>
      </c>
      <c r="G48" s="112">
        <v>1565</v>
      </c>
      <c r="H48" s="112">
        <v>1891990.438979727</v>
      </c>
      <c r="I48" s="152">
        <v>828</v>
      </c>
      <c r="K48" s="11" t="s">
        <v>37</v>
      </c>
      <c r="L48" s="113">
        <v>-3.769968051118211E-2</v>
      </c>
      <c r="M48" s="113">
        <v>-0.12633866380027958</v>
      </c>
      <c r="N48" s="115">
        <v>0.20652173913043481</v>
      </c>
    </row>
    <row r="49" spans="1:19" ht="13.5" thickBot="1" x14ac:dyDescent="0.25">
      <c r="A49" s="39" t="s">
        <v>38</v>
      </c>
      <c r="B49" s="30">
        <v>2899</v>
      </c>
      <c r="C49" s="30">
        <v>2037947.9301719603</v>
      </c>
      <c r="D49" s="31">
        <v>2267</v>
      </c>
      <c r="E49" s="20"/>
      <c r="F49" s="11" t="s">
        <v>38</v>
      </c>
      <c r="G49" s="112">
        <v>2612</v>
      </c>
      <c r="H49" s="112">
        <v>1781992.5350070042</v>
      </c>
      <c r="I49" s="152">
        <v>2112</v>
      </c>
      <c r="K49" s="11" t="s">
        <v>38</v>
      </c>
      <c r="L49" s="113">
        <v>0.10987748851454815</v>
      </c>
      <c r="M49" s="113">
        <v>0.14363438125398775</v>
      </c>
      <c r="N49" s="115">
        <v>7.3390151515151603E-2</v>
      </c>
    </row>
    <row r="50" spans="1:19" ht="13.5" thickBot="1" x14ac:dyDescent="0.25">
      <c r="A50" s="39" t="s">
        <v>39</v>
      </c>
      <c r="B50" s="30">
        <v>1052</v>
      </c>
      <c r="C50" s="30">
        <v>1317417.829484317</v>
      </c>
      <c r="D50" s="31">
        <v>609</v>
      </c>
      <c r="E50" s="20"/>
      <c r="F50" s="11" t="s">
        <v>39</v>
      </c>
      <c r="G50" s="112">
        <v>655</v>
      </c>
      <c r="H50" s="112">
        <v>904034.55023852701</v>
      </c>
      <c r="I50" s="152">
        <v>511</v>
      </c>
      <c r="K50" s="11" t="s">
        <v>39</v>
      </c>
      <c r="L50" s="113">
        <v>0.60610687022900755</v>
      </c>
      <c r="M50" s="113">
        <v>0.45726491220575571</v>
      </c>
      <c r="N50" s="115">
        <v>0.19178082191780832</v>
      </c>
    </row>
    <row r="51" spans="1:19" ht="13.5" thickBot="1" x14ac:dyDescent="0.25">
      <c r="A51" s="39" t="s">
        <v>40</v>
      </c>
      <c r="B51" s="30">
        <v>5975</v>
      </c>
      <c r="C51" s="30">
        <v>4476411.25497624</v>
      </c>
      <c r="D51" s="31">
        <v>4644</v>
      </c>
      <c r="E51" s="20"/>
      <c r="F51" s="11" t="s">
        <v>40</v>
      </c>
      <c r="G51" s="112">
        <v>4881</v>
      </c>
      <c r="H51" s="112">
        <v>4700628.2953444282</v>
      </c>
      <c r="I51" s="152">
        <v>3542</v>
      </c>
      <c r="K51" s="11" t="s">
        <v>40</v>
      </c>
      <c r="L51" s="113">
        <v>0.22413439868879337</v>
      </c>
      <c r="M51" s="113">
        <v>-4.7699376823786777E-2</v>
      </c>
      <c r="N51" s="115">
        <v>0.31112365894974592</v>
      </c>
    </row>
    <row r="52" spans="1:19" ht="13.5" thickBot="1" x14ac:dyDescent="0.25">
      <c r="A52" s="40" t="s">
        <v>41</v>
      </c>
      <c r="B52" s="34">
        <v>1392</v>
      </c>
      <c r="C52" s="34">
        <v>1048031.3914176767</v>
      </c>
      <c r="D52" s="35">
        <v>1097</v>
      </c>
      <c r="E52" s="20"/>
      <c r="F52" s="12" t="s">
        <v>41</v>
      </c>
      <c r="G52" s="155">
        <v>1247</v>
      </c>
      <c r="H52" s="155">
        <v>1082495.9828999175</v>
      </c>
      <c r="I52" s="156">
        <v>961</v>
      </c>
      <c r="K52" s="12" t="s">
        <v>41</v>
      </c>
      <c r="L52" s="118">
        <v>0.11627906976744184</v>
      </c>
      <c r="M52" s="118">
        <v>-3.1838077948255328E-2</v>
      </c>
      <c r="N52" s="119">
        <v>0.14151925078043703</v>
      </c>
    </row>
    <row r="53" spans="1:19" ht="13.5" thickBot="1" x14ac:dyDescent="0.25">
      <c r="B53" s="111"/>
      <c r="C53" s="111"/>
      <c r="D53" s="111"/>
      <c r="E53" s="20"/>
      <c r="F53" s="63"/>
      <c r="G53" s="122"/>
      <c r="H53" s="122"/>
      <c r="I53" s="122"/>
      <c r="L53" s="100"/>
      <c r="M53" s="100"/>
      <c r="N53" s="100"/>
    </row>
    <row r="54" spans="1:19" ht="13.5" thickBot="1" x14ac:dyDescent="0.25">
      <c r="A54" s="84" t="s">
        <v>42</v>
      </c>
      <c r="B54" s="85">
        <v>68599</v>
      </c>
      <c r="C54" s="85">
        <v>93541205.307116523</v>
      </c>
      <c r="D54" s="85">
        <v>40108</v>
      </c>
      <c r="E54" s="20"/>
      <c r="F54" s="50" t="s">
        <v>42</v>
      </c>
      <c r="G54" s="51">
        <v>52942</v>
      </c>
      <c r="H54" s="51">
        <v>74331901.69090566</v>
      </c>
      <c r="I54" s="55">
        <v>31741</v>
      </c>
      <c r="K54" s="98" t="s">
        <v>42</v>
      </c>
      <c r="L54" s="99">
        <v>0.29573873295304298</v>
      </c>
      <c r="M54" s="99">
        <v>0.25842610210739547</v>
      </c>
      <c r="N54" s="99">
        <v>0.26360228096153238</v>
      </c>
      <c r="P54" s="6"/>
      <c r="Q54" s="6"/>
      <c r="R54" s="6"/>
      <c r="S54" s="6"/>
    </row>
    <row r="55" spans="1:19" ht="13.5" thickBot="1" x14ac:dyDescent="0.25">
      <c r="A55" s="38" t="s">
        <v>43</v>
      </c>
      <c r="B55" s="30">
        <v>51762</v>
      </c>
      <c r="C55" s="30">
        <v>72095874.52818355</v>
      </c>
      <c r="D55" s="31">
        <v>30170</v>
      </c>
      <c r="E55" s="20"/>
      <c r="F55" s="73" t="s">
        <v>43</v>
      </c>
      <c r="G55" s="57">
        <v>38612</v>
      </c>
      <c r="H55" s="57">
        <v>57817724.129368052</v>
      </c>
      <c r="I55" s="58">
        <v>22194</v>
      </c>
      <c r="K55" s="10" t="s">
        <v>43</v>
      </c>
      <c r="L55" s="102">
        <v>0.34056769916088259</v>
      </c>
      <c r="M55" s="102">
        <v>0.24695109698313122</v>
      </c>
      <c r="N55" s="103">
        <v>0.35937640803820847</v>
      </c>
    </row>
    <row r="56" spans="1:19" ht="13.5" thickBot="1" x14ac:dyDescent="0.25">
      <c r="A56" s="39" t="s">
        <v>44</v>
      </c>
      <c r="B56" s="30">
        <v>3954</v>
      </c>
      <c r="C56" s="30">
        <v>5026047.1589570362</v>
      </c>
      <c r="D56" s="31">
        <v>2715</v>
      </c>
      <c r="E56" s="20"/>
      <c r="F56" s="68" t="s">
        <v>44</v>
      </c>
      <c r="G56" s="79">
        <v>3418</v>
      </c>
      <c r="H56" s="79">
        <v>3516819.0030511823</v>
      </c>
      <c r="I56" s="80">
        <v>2752</v>
      </c>
      <c r="K56" s="11" t="s">
        <v>44</v>
      </c>
      <c r="L56" s="102">
        <v>0.15681685196021067</v>
      </c>
      <c r="M56" s="102">
        <v>0.42914581461157142</v>
      </c>
      <c r="N56" s="103">
        <v>-1.3444767441860517E-2</v>
      </c>
    </row>
    <row r="57" spans="1:19" ht="13.5" thickBot="1" x14ac:dyDescent="0.25">
      <c r="A57" s="39" t="s">
        <v>45</v>
      </c>
      <c r="B57" s="30">
        <v>3772</v>
      </c>
      <c r="C57" s="30">
        <v>4881858.9746454516</v>
      </c>
      <c r="D57" s="31">
        <v>1824</v>
      </c>
      <c r="E57" s="20"/>
      <c r="F57" s="68" t="s">
        <v>45</v>
      </c>
      <c r="G57" s="79">
        <v>3271</v>
      </c>
      <c r="H57" s="79">
        <v>4557201.3186159246</v>
      </c>
      <c r="I57" s="80">
        <v>1831</v>
      </c>
      <c r="K57" s="11" t="s">
        <v>45</v>
      </c>
      <c r="L57" s="102">
        <v>0.15316416997859972</v>
      </c>
      <c r="M57" s="102">
        <v>7.1240578006356303E-2</v>
      </c>
      <c r="N57" s="103">
        <v>-3.8230475150191623E-3</v>
      </c>
    </row>
    <row r="58" spans="1:19" ht="13.5" thickBot="1" x14ac:dyDescent="0.25">
      <c r="A58" s="40" t="s">
        <v>46</v>
      </c>
      <c r="B58" s="34">
        <v>9111</v>
      </c>
      <c r="C58" s="34">
        <v>11537424.645330494</v>
      </c>
      <c r="D58" s="35">
        <v>5399</v>
      </c>
      <c r="E58" s="20"/>
      <c r="F58" s="69" t="s">
        <v>46</v>
      </c>
      <c r="G58" s="74">
        <v>7641</v>
      </c>
      <c r="H58" s="74">
        <v>8440157.2398705017</v>
      </c>
      <c r="I58" s="75">
        <v>4964</v>
      </c>
      <c r="K58" s="12" t="s">
        <v>46</v>
      </c>
      <c r="L58" s="104">
        <v>0.19238319591676478</v>
      </c>
      <c r="M58" s="104">
        <v>0.36696797434398443</v>
      </c>
      <c r="N58" s="105">
        <v>8.7630942788074151E-2</v>
      </c>
    </row>
    <row r="59" spans="1:19" ht="13.5" thickBot="1" x14ac:dyDescent="0.25">
      <c r="B59" s="111"/>
      <c r="C59" s="111"/>
      <c r="D59" s="111"/>
      <c r="E59" s="20"/>
      <c r="F59" s="63"/>
      <c r="G59" s="122"/>
      <c r="H59" s="122"/>
      <c r="I59" s="122"/>
      <c r="L59" s="100"/>
      <c r="M59" s="100"/>
      <c r="N59" s="100"/>
    </row>
    <row r="60" spans="1:19" ht="13.5" thickBot="1" x14ac:dyDescent="0.25">
      <c r="A60" s="84" t="s">
        <v>47</v>
      </c>
      <c r="B60" s="85">
        <v>42835</v>
      </c>
      <c r="C60" s="85">
        <v>35107068.572028659</v>
      </c>
      <c r="D60" s="85">
        <v>32843</v>
      </c>
      <c r="E60" s="20"/>
      <c r="F60" s="50" t="s">
        <v>47</v>
      </c>
      <c r="G60" s="51">
        <v>30207</v>
      </c>
      <c r="H60" s="51">
        <v>25219088.925790012</v>
      </c>
      <c r="I60" s="55">
        <v>23251</v>
      </c>
      <c r="K60" s="98" t="s">
        <v>47</v>
      </c>
      <c r="L60" s="99">
        <v>0.41804879663654115</v>
      </c>
      <c r="M60" s="99">
        <v>0.39208314286591128</v>
      </c>
      <c r="N60" s="99">
        <v>0.41254139606898632</v>
      </c>
      <c r="P60" s="6"/>
      <c r="Q60" s="6"/>
      <c r="R60" s="6"/>
      <c r="S60" s="6"/>
    </row>
    <row r="61" spans="1:19" ht="13.5" thickBot="1" x14ac:dyDescent="0.25">
      <c r="A61" s="38" t="s">
        <v>48</v>
      </c>
      <c r="B61" s="30">
        <v>6852</v>
      </c>
      <c r="C61" s="30">
        <v>6488569.6343108024</v>
      </c>
      <c r="D61" s="31">
        <v>4553</v>
      </c>
      <c r="E61" s="20"/>
      <c r="F61" s="73" t="s">
        <v>48</v>
      </c>
      <c r="G61" s="57">
        <v>5151</v>
      </c>
      <c r="H61" s="57">
        <v>4416498.9606946567</v>
      </c>
      <c r="I61" s="58">
        <v>3735</v>
      </c>
      <c r="K61" s="10" t="s">
        <v>48</v>
      </c>
      <c r="L61" s="102">
        <v>0.33022714036109502</v>
      </c>
      <c r="M61" s="102">
        <v>0.46916589181993973</v>
      </c>
      <c r="N61" s="103">
        <v>0.21900937081659966</v>
      </c>
    </row>
    <row r="62" spans="1:19" ht="13.5" thickBot="1" x14ac:dyDescent="0.25">
      <c r="A62" s="39" t="s">
        <v>49</v>
      </c>
      <c r="B62" s="30">
        <v>3546</v>
      </c>
      <c r="C62" s="30">
        <v>4244542.5139788454</v>
      </c>
      <c r="D62" s="31">
        <v>2169</v>
      </c>
      <c r="E62" s="20"/>
      <c r="F62" s="68" t="s">
        <v>49</v>
      </c>
      <c r="G62" s="79">
        <v>1608</v>
      </c>
      <c r="H62" s="79">
        <v>1935017.0890973427</v>
      </c>
      <c r="I62" s="80">
        <v>982</v>
      </c>
      <c r="K62" s="11" t="s">
        <v>49</v>
      </c>
      <c r="L62" s="102">
        <v>1.205223880597015</v>
      </c>
      <c r="M62" s="102">
        <v>1.1935426502919739</v>
      </c>
      <c r="N62" s="103">
        <v>1.2087576374745419</v>
      </c>
    </row>
    <row r="63" spans="1:19" ht="13.5" thickBot="1" x14ac:dyDescent="0.25">
      <c r="A63" s="40" t="s">
        <v>50</v>
      </c>
      <c r="B63" s="34">
        <v>32437</v>
      </c>
      <c r="C63" s="34">
        <v>24373956.423739012</v>
      </c>
      <c r="D63" s="35">
        <v>26121</v>
      </c>
      <c r="E63" s="20"/>
      <c r="F63" s="69" t="s">
        <v>50</v>
      </c>
      <c r="G63" s="74">
        <v>23448</v>
      </c>
      <c r="H63" s="74">
        <v>18867572.875998013</v>
      </c>
      <c r="I63" s="75">
        <v>18534</v>
      </c>
      <c r="K63" s="12" t="s">
        <v>50</v>
      </c>
      <c r="L63" s="104">
        <v>0.38335892186966913</v>
      </c>
      <c r="M63" s="104">
        <v>0.29184376728952932</v>
      </c>
      <c r="N63" s="105">
        <v>0.4093557785691162</v>
      </c>
    </row>
    <row r="64" spans="1:19" ht="13.5" thickBot="1" x14ac:dyDescent="0.25">
      <c r="B64" s="111"/>
      <c r="C64" s="111"/>
      <c r="D64" s="111"/>
      <c r="E64" s="20"/>
      <c r="F64" s="63"/>
      <c r="G64" s="122"/>
      <c r="H64" s="122"/>
      <c r="I64" s="122"/>
      <c r="L64" s="100"/>
      <c r="M64" s="100"/>
      <c r="N64" s="100"/>
    </row>
    <row r="65" spans="1:19" ht="13.5" thickBot="1" x14ac:dyDescent="0.25">
      <c r="A65" s="84" t="s">
        <v>51</v>
      </c>
      <c r="B65" s="85">
        <v>3433</v>
      </c>
      <c r="C65" s="85">
        <v>4252329.5817297185</v>
      </c>
      <c r="D65" s="85">
        <v>1694</v>
      </c>
      <c r="E65" s="20"/>
      <c r="F65" s="50" t="s">
        <v>51</v>
      </c>
      <c r="G65" s="51">
        <v>2840</v>
      </c>
      <c r="H65" s="51">
        <v>3515011.2141799</v>
      </c>
      <c r="I65" s="55">
        <v>1494</v>
      </c>
      <c r="K65" s="98" t="s">
        <v>51</v>
      </c>
      <c r="L65" s="99">
        <v>0.20880281690140845</v>
      </c>
      <c r="M65" s="99">
        <v>0.20976273548585112</v>
      </c>
      <c r="N65" s="99">
        <v>0.13386880856760386</v>
      </c>
      <c r="P65" s="6"/>
      <c r="Q65" s="6"/>
      <c r="R65" s="6"/>
      <c r="S65" s="6"/>
    </row>
    <row r="66" spans="1:19" ht="13.5" thickBot="1" x14ac:dyDescent="0.25">
      <c r="A66" s="38" t="s">
        <v>52</v>
      </c>
      <c r="B66" s="30">
        <v>2618</v>
      </c>
      <c r="C66" s="30">
        <v>3186234.6650042161</v>
      </c>
      <c r="D66" s="31">
        <v>1134</v>
      </c>
      <c r="E66" s="20"/>
      <c r="F66" s="73" t="s">
        <v>52</v>
      </c>
      <c r="G66" s="57">
        <v>1967</v>
      </c>
      <c r="H66" s="57">
        <v>2380476.0413717362</v>
      </c>
      <c r="I66" s="58">
        <v>961</v>
      </c>
      <c r="K66" s="10" t="s">
        <v>52</v>
      </c>
      <c r="L66" s="102">
        <v>0.33096085409252662</v>
      </c>
      <c r="M66" s="102">
        <v>0.33848634039104453</v>
      </c>
      <c r="N66" s="103">
        <v>0.18002081165452655</v>
      </c>
    </row>
    <row r="67" spans="1:19" ht="13.5" thickBot="1" x14ac:dyDescent="0.25">
      <c r="A67" s="40" t="s">
        <v>53</v>
      </c>
      <c r="B67" s="34">
        <v>815</v>
      </c>
      <c r="C67" s="34">
        <v>1066094.9167255023</v>
      </c>
      <c r="D67" s="35">
        <v>560</v>
      </c>
      <c r="E67" s="20"/>
      <c r="F67" s="69" t="s">
        <v>53</v>
      </c>
      <c r="G67" s="74">
        <v>873</v>
      </c>
      <c r="H67" s="74">
        <v>1134535.1728081638</v>
      </c>
      <c r="I67" s="75">
        <v>533</v>
      </c>
      <c r="K67" s="12" t="s">
        <v>53</v>
      </c>
      <c r="L67" s="104">
        <v>-6.6437571592210753E-2</v>
      </c>
      <c r="M67" s="104">
        <v>-6.0324490348995008E-2</v>
      </c>
      <c r="N67" s="105">
        <v>5.065666041275807E-2</v>
      </c>
    </row>
    <row r="68" spans="1:19" ht="13.5" thickBot="1" x14ac:dyDescent="0.25">
      <c r="B68" s="111"/>
      <c r="C68" s="111"/>
      <c r="D68" s="111"/>
      <c r="E68" s="20"/>
      <c r="F68" s="63"/>
      <c r="G68" s="122"/>
      <c r="H68" s="122"/>
      <c r="I68" s="122"/>
      <c r="L68" s="100"/>
      <c r="M68" s="100"/>
      <c r="N68" s="100"/>
    </row>
    <row r="69" spans="1:19" ht="13.5" thickBot="1" x14ac:dyDescent="0.25">
      <c r="A69" s="84" t="s">
        <v>54</v>
      </c>
      <c r="B69" s="85">
        <v>17164</v>
      </c>
      <c r="C69" s="85">
        <v>13485197.186934831</v>
      </c>
      <c r="D69" s="85">
        <v>12664</v>
      </c>
      <c r="E69" s="20"/>
      <c r="F69" s="50" t="s">
        <v>54</v>
      </c>
      <c r="G69" s="51">
        <v>15991</v>
      </c>
      <c r="H69" s="51">
        <v>14274680.135121448</v>
      </c>
      <c r="I69" s="55">
        <v>11106</v>
      </c>
      <c r="K69" s="98" t="s">
        <v>54</v>
      </c>
      <c r="L69" s="99">
        <v>7.3353761490838609E-2</v>
      </c>
      <c r="M69" s="99">
        <v>-5.5306524609554764E-2</v>
      </c>
      <c r="N69" s="99">
        <v>0.14028453088420667</v>
      </c>
      <c r="P69" s="6"/>
      <c r="Q69" s="6"/>
      <c r="R69" s="6"/>
      <c r="S69" s="6"/>
    </row>
    <row r="70" spans="1:19" ht="13.5" thickBot="1" x14ac:dyDescent="0.25">
      <c r="A70" s="38" t="s">
        <v>55</v>
      </c>
      <c r="B70" s="30">
        <v>6758</v>
      </c>
      <c r="C70" s="30">
        <v>4971767.8019186808</v>
      </c>
      <c r="D70" s="31">
        <v>4866</v>
      </c>
      <c r="E70" s="20"/>
      <c r="F70" s="73" t="s">
        <v>55</v>
      </c>
      <c r="G70" s="57">
        <v>5839</v>
      </c>
      <c r="H70" s="57">
        <v>4930974.4945290005</v>
      </c>
      <c r="I70" s="58">
        <v>4066</v>
      </c>
      <c r="K70" s="10" t="s">
        <v>55</v>
      </c>
      <c r="L70" s="102">
        <v>0.15738996403493744</v>
      </c>
      <c r="M70" s="102">
        <v>8.2728692746112387E-3</v>
      </c>
      <c r="N70" s="103">
        <v>0.19675356615838657</v>
      </c>
    </row>
    <row r="71" spans="1:19" ht="13.5" thickBot="1" x14ac:dyDescent="0.25">
      <c r="A71" s="39" t="s">
        <v>56</v>
      </c>
      <c r="B71" s="30">
        <v>1283</v>
      </c>
      <c r="C71" s="30">
        <v>1279521.8191843741</v>
      </c>
      <c r="D71" s="31">
        <v>839</v>
      </c>
      <c r="E71" s="20"/>
      <c r="F71" s="68" t="s">
        <v>56</v>
      </c>
      <c r="G71" s="79">
        <v>1159</v>
      </c>
      <c r="H71" s="79">
        <v>951049.95284866996</v>
      </c>
      <c r="I71" s="80">
        <v>731</v>
      </c>
      <c r="K71" s="11" t="s">
        <v>56</v>
      </c>
      <c r="L71" s="102">
        <v>0.10698878343399487</v>
      </c>
      <c r="M71" s="102">
        <v>0.34537814270621192</v>
      </c>
      <c r="N71" s="103">
        <v>0.14774281805745559</v>
      </c>
    </row>
    <row r="72" spans="1:19" ht="13.5" thickBot="1" x14ac:dyDescent="0.25">
      <c r="A72" s="39" t="s">
        <v>57</v>
      </c>
      <c r="B72" s="30">
        <v>1836</v>
      </c>
      <c r="C72" s="30">
        <v>1133142.5278327367</v>
      </c>
      <c r="D72" s="31">
        <v>1426</v>
      </c>
      <c r="E72" s="20"/>
      <c r="F72" s="68" t="s">
        <v>57</v>
      </c>
      <c r="G72" s="79">
        <v>1374</v>
      </c>
      <c r="H72" s="79">
        <v>1087864.6151912438</v>
      </c>
      <c r="I72" s="80">
        <v>843</v>
      </c>
      <c r="K72" s="11" t="s">
        <v>57</v>
      </c>
      <c r="L72" s="102">
        <v>0.33624454148471616</v>
      </c>
      <c r="M72" s="102">
        <v>4.1620907610395275E-2</v>
      </c>
      <c r="N72" s="103">
        <v>0.69157769869513652</v>
      </c>
    </row>
    <row r="73" spans="1:19" ht="13.5" thickBot="1" x14ac:dyDescent="0.25">
      <c r="A73" s="40" t="s">
        <v>58</v>
      </c>
      <c r="B73" s="34">
        <v>7287</v>
      </c>
      <c r="C73" s="34">
        <v>6100765.0379990395</v>
      </c>
      <c r="D73" s="35">
        <v>5533</v>
      </c>
      <c r="E73" s="20"/>
      <c r="F73" s="69" t="s">
        <v>58</v>
      </c>
      <c r="G73" s="74">
        <v>7619</v>
      </c>
      <c r="H73" s="74">
        <v>7304791.0725525338</v>
      </c>
      <c r="I73" s="75">
        <v>5466</v>
      </c>
      <c r="K73" s="12" t="s">
        <v>58</v>
      </c>
      <c r="L73" s="104">
        <v>-4.357527234545211E-2</v>
      </c>
      <c r="M73" s="104">
        <v>-0.16482689547105256</v>
      </c>
      <c r="N73" s="105">
        <v>1.2257592389315786E-2</v>
      </c>
    </row>
    <row r="74" spans="1:19" ht="13.5" thickBot="1" x14ac:dyDescent="0.25">
      <c r="B74" s="37"/>
      <c r="C74" s="37"/>
      <c r="D74" s="37"/>
      <c r="E74" s="20"/>
      <c r="F74" s="63"/>
      <c r="G74" s="70"/>
      <c r="H74" s="70"/>
      <c r="I74" s="70"/>
      <c r="L74" s="100"/>
      <c r="M74" s="100"/>
      <c r="N74" s="100"/>
    </row>
    <row r="75" spans="1:19" ht="13.5" thickBot="1" x14ac:dyDescent="0.25">
      <c r="A75" s="84" t="s">
        <v>59</v>
      </c>
      <c r="B75" s="85">
        <v>49838</v>
      </c>
      <c r="C75" s="85">
        <v>58259437.84353745</v>
      </c>
      <c r="D75" s="85">
        <v>30907</v>
      </c>
      <c r="E75" s="20"/>
      <c r="F75" s="50" t="s">
        <v>59</v>
      </c>
      <c r="G75" s="51">
        <v>38871</v>
      </c>
      <c r="H75" s="51">
        <v>49530971.387753733</v>
      </c>
      <c r="I75" s="55">
        <v>22780</v>
      </c>
      <c r="K75" s="98" t="s">
        <v>59</v>
      </c>
      <c r="L75" s="99">
        <v>0.28213835507190455</v>
      </c>
      <c r="M75" s="99">
        <v>0.17622239603283418</v>
      </c>
      <c r="N75" s="99">
        <v>0.3567603160667252</v>
      </c>
      <c r="P75" s="6"/>
      <c r="Q75" s="6"/>
      <c r="R75" s="6"/>
      <c r="S75" s="6"/>
    </row>
    <row r="76" spans="1:19" ht="13.5" thickBot="1" x14ac:dyDescent="0.25">
      <c r="A76" s="92" t="s">
        <v>60</v>
      </c>
      <c r="B76" s="34">
        <v>49838</v>
      </c>
      <c r="C76" s="34">
        <v>58259437.84353745</v>
      </c>
      <c r="D76" s="35">
        <v>30907</v>
      </c>
      <c r="E76" s="20"/>
      <c r="F76" s="72" t="s">
        <v>60</v>
      </c>
      <c r="G76" s="61">
        <v>38871</v>
      </c>
      <c r="H76" s="61">
        <v>49530971.387753733</v>
      </c>
      <c r="I76" s="62">
        <v>22780</v>
      </c>
      <c r="K76" s="14" t="s">
        <v>60</v>
      </c>
      <c r="L76" s="104">
        <v>0.28213835507190455</v>
      </c>
      <c r="M76" s="104">
        <v>0.17622239603283418</v>
      </c>
      <c r="N76" s="105">
        <v>0.3567603160667252</v>
      </c>
    </row>
    <row r="77" spans="1:19" ht="13.5" thickBot="1" x14ac:dyDescent="0.25">
      <c r="B77" s="37"/>
      <c r="C77" s="37"/>
      <c r="D77" s="37"/>
      <c r="E77" s="20"/>
      <c r="F77" s="63"/>
      <c r="G77" s="70"/>
      <c r="H77" s="70"/>
      <c r="I77" s="70"/>
      <c r="L77" s="100"/>
      <c r="M77" s="100"/>
      <c r="N77" s="100"/>
    </row>
    <row r="78" spans="1:19" ht="13.5" thickBot="1" x14ac:dyDescent="0.25">
      <c r="A78" s="84" t="s">
        <v>61</v>
      </c>
      <c r="B78" s="85">
        <v>22668</v>
      </c>
      <c r="C78" s="85">
        <v>25304168.900156092</v>
      </c>
      <c r="D78" s="85">
        <v>11647</v>
      </c>
      <c r="E78" s="20"/>
      <c r="F78" s="50" t="s">
        <v>61</v>
      </c>
      <c r="G78" s="51">
        <v>20571</v>
      </c>
      <c r="H78" s="51">
        <v>23058166.449641347</v>
      </c>
      <c r="I78" s="55">
        <v>11112</v>
      </c>
      <c r="K78" s="98" t="s">
        <v>61</v>
      </c>
      <c r="L78" s="99">
        <v>0.10193962374216126</v>
      </c>
      <c r="M78" s="99">
        <v>9.7405943157708341E-2</v>
      </c>
      <c r="N78" s="99">
        <v>4.814614830813535E-2</v>
      </c>
      <c r="P78" s="6"/>
      <c r="Q78" s="6"/>
      <c r="R78" s="6"/>
      <c r="S78" s="6"/>
    </row>
    <row r="79" spans="1:19" ht="13.5" thickBot="1" x14ac:dyDescent="0.25">
      <c r="A79" s="92" t="s">
        <v>62</v>
      </c>
      <c r="B79" s="34">
        <v>22668</v>
      </c>
      <c r="C79" s="34">
        <v>25304168.900156092</v>
      </c>
      <c r="D79" s="35">
        <v>11647</v>
      </c>
      <c r="E79" s="20"/>
      <c r="F79" s="72" t="s">
        <v>62</v>
      </c>
      <c r="G79" s="61">
        <v>20571</v>
      </c>
      <c r="H79" s="61">
        <v>23058166.449641347</v>
      </c>
      <c r="I79" s="62">
        <v>11112</v>
      </c>
      <c r="K79" s="14" t="s">
        <v>62</v>
      </c>
      <c r="L79" s="104">
        <v>0.10193962374216126</v>
      </c>
      <c r="M79" s="104">
        <v>9.7405943157708341E-2</v>
      </c>
      <c r="N79" s="105">
        <v>4.814614830813535E-2</v>
      </c>
    </row>
    <row r="80" spans="1:19" ht="13.5" thickBot="1" x14ac:dyDescent="0.25">
      <c r="B80" s="37"/>
      <c r="C80" s="37"/>
      <c r="D80" s="37"/>
      <c r="E80" s="20"/>
      <c r="F80" s="63"/>
      <c r="G80" s="70"/>
      <c r="H80" s="70"/>
      <c r="I80" s="70"/>
      <c r="L80" s="100"/>
      <c r="M80" s="100"/>
      <c r="N80" s="100"/>
    </row>
    <row r="81" spans="1:19" ht="13.5" thickBot="1" x14ac:dyDescent="0.25">
      <c r="A81" s="84" t="s">
        <v>63</v>
      </c>
      <c r="B81" s="85">
        <v>8844</v>
      </c>
      <c r="C81" s="85">
        <v>9214561.5615006834</v>
      </c>
      <c r="D81" s="85">
        <v>6047</v>
      </c>
      <c r="E81" s="20"/>
      <c r="F81" s="50" t="s">
        <v>63</v>
      </c>
      <c r="G81" s="51">
        <v>6110</v>
      </c>
      <c r="H81" s="51">
        <v>6749331.3942900971</v>
      </c>
      <c r="I81" s="55">
        <v>4434</v>
      </c>
      <c r="K81" s="98" t="s">
        <v>63</v>
      </c>
      <c r="L81" s="99">
        <v>0.44746317512274958</v>
      </c>
      <c r="M81" s="99">
        <v>0.36525546357023742</v>
      </c>
      <c r="N81" s="99">
        <v>0.36377988272440231</v>
      </c>
      <c r="P81" s="6"/>
      <c r="Q81" s="6"/>
      <c r="R81" s="6"/>
      <c r="S81" s="6"/>
    </row>
    <row r="82" spans="1:19" ht="13.5" thickBot="1" x14ac:dyDescent="0.25">
      <c r="A82" s="92" t="s">
        <v>64</v>
      </c>
      <c r="B82" s="34">
        <v>8844</v>
      </c>
      <c r="C82" s="34">
        <v>9214561.5615006834</v>
      </c>
      <c r="D82" s="35">
        <v>6047</v>
      </c>
      <c r="E82" s="20"/>
      <c r="F82" s="72" t="s">
        <v>64</v>
      </c>
      <c r="G82" s="61">
        <v>6110</v>
      </c>
      <c r="H82" s="61">
        <v>6749331.3942900971</v>
      </c>
      <c r="I82" s="62">
        <v>4434</v>
      </c>
      <c r="K82" s="14" t="s">
        <v>64</v>
      </c>
      <c r="L82" s="104">
        <v>0.44746317512274958</v>
      </c>
      <c r="M82" s="104">
        <v>0.36525546357023742</v>
      </c>
      <c r="N82" s="105">
        <v>0.36377988272440231</v>
      </c>
    </row>
    <row r="83" spans="1:19" ht="13.5" thickBot="1" x14ac:dyDescent="0.25">
      <c r="B83" s="111"/>
      <c r="C83" s="111"/>
      <c r="D83" s="111"/>
      <c r="E83" s="20"/>
      <c r="F83" s="63"/>
      <c r="G83" s="122"/>
      <c r="H83" s="122"/>
      <c r="I83" s="122"/>
      <c r="L83" s="100"/>
      <c r="M83" s="100"/>
      <c r="N83" s="100"/>
    </row>
    <row r="84" spans="1:19" ht="13.5" thickBot="1" x14ac:dyDescent="0.25">
      <c r="A84" s="84" t="s">
        <v>65</v>
      </c>
      <c r="B84" s="85">
        <v>15557</v>
      </c>
      <c r="C84" s="85">
        <v>17354572.495818775</v>
      </c>
      <c r="D84" s="85">
        <v>11012</v>
      </c>
      <c r="E84" s="20"/>
      <c r="F84" s="50" t="s">
        <v>65</v>
      </c>
      <c r="G84" s="51">
        <v>11921</v>
      </c>
      <c r="H84" s="51">
        <v>11814115.83564502</v>
      </c>
      <c r="I84" s="55">
        <v>9106</v>
      </c>
      <c r="K84" s="98" t="s">
        <v>65</v>
      </c>
      <c r="L84" s="99">
        <v>0.30500796913010664</v>
      </c>
      <c r="M84" s="99">
        <v>0.46896921760808685</v>
      </c>
      <c r="N84" s="99">
        <v>0.20931254118163856</v>
      </c>
      <c r="P84" s="6"/>
      <c r="Q84" s="6"/>
      <c r="R84" s="6"/>
      <c r="S84" s="6"/>
    </row>
    <row r="85" spans="1:19" ht="13.5" thickBot="1" x14ac:dyDescent="0.25">
      <c r="A85" s="38" t="s">
        <v>66</v>
      </c>
      <c r="B85" s="30">
        <v>4677</v>
      </c>
      <c r="C85" s="30">
        <v>5009785.3130282173</v>
      </c>
      <c r="D85" s="31">
        <v>3202</v>
      </c>
      <c r="E85" s="20"/>
      <c r="F85" s="73" t="s">
        <v>66</v>
      </c>
      <c r="G85" s="57">
        <v>3604</v>
      </c>
      <c r="H85" s="57">
        <v>3590055.5625393284</v>
      </c>
      <c r="I85" s="58">
        <v>2784</v>
      </c>
      <c r="K85" s="10" t="s">
        <v>66</v>
      </c>
      <c r="L85" s="102">
        <v>0.29772475027746959</v>
      </c>
      <c r="M85" s="102">
        <v>0.39546177649815584</v>
      </c>
      <c r="N85" s="103">
        <v>0.15014367816091956</v>
      </c>
    </row>
    <row r="86" spans="1:19" ht="13.5" thickBot="1" x14ac:dyDescent="0.25">
      <c r="A86" s="39" t="s">
        <v>67</v>
      </c>
      <c r="B86" s="30">
        <v>2648</v>
      </c>
      <c r="C86" s="30">
        <v>3260226.8631917196</v>
      </c>
      <c r="D86" s="31">
        <v>1805</v>
      </c>
      <c r="E86" s="20"/>
      <c r="F86" s="68" t="s">
        <v>67</v>
      </c>
      <c r="G86" s="79">
        <v>1881</v>
      </c>
      <c r="H86" s="79">
        <v>2047523.1882979323</v>
      </c>
      <c r="I86" s="80">
        <v>1441</v>
      </c>
      <c r="K86" s="11" t="s">
        <v>67</v>
      </c>
      <c r="L86" s="102">
        <v>0.40776182881446044</v>
      </c>
      <c r="M86" s="102">
        <v>0.59227835944651019</v>
      </c>
      <c r="N86" s="103">
        <v>0.25260235947258858</v>
      </c>
    </row>
    <row r="87" spans="1:19" ht="13.5" thickBot="1" x14ac:dyDescent="0.25">
      <c r="A87" s="40" t="s">
        <v>68</v>
      </c>
      <c r="B87" s="34">
        <v>8232</v>
      </c>
      <c r="C87" s="34">
        <v>9084560.3195988387</v>
      </c>
      <c r="D87" s="35">
        <v>6005</v>
      </c>
      <c r="E87" s="20"/>
      <c r="F87" s="69" t="s">
        <v>68</v>
      </c>
      <c r="G87" s="74">
        <v>6436</v>
      </c>
      <c r="H87" s="74">
        <v>6176537.0848077582</v>
      </c>
      <c r="I87" s="75">
        <v>4881</v>
      </c>
      <c r="K87" s="12" t="s">
        <v>68</v>
      </c>
      <c r="L87" s="104">
        <v>0.27905531385954019</v>
      </c>
      <c r="M87" s="104">
        <v>0.47081774056596504</v>
      </c>
      <c r="N87" s="105">
        <v>0.23028068018848602</v>
      </c>
    </row>
    <row r="88" spans="1:19" ht="13.5" thickBot="1" x14ac:dyDescent="0.25">
      <c r="B88" s="37"/>
      <c r="C88" s="37"/>
      <c r="D88" s="37"/>
      <c r="E88" s="20"/>
      <c r="F88" s="63"/>
      <c r="G88" s="70"/>
      <c r="H88" s="70"/>
      <c r="I88" s="70"/>
      <c r="L88" s="100"/>
      <c r="M88" s="100"/>
      <c r="N88" s="100"/>
    </row>
    <row r="89" spans="1:19" ht="13.5" thickBot="1" x14ac:dyDescent="0.25">
      <c r="A89" s="90" t="s">
        <v>69</v>
      </c>
      <c r="B89" s="85">
        <v>2971</v>
      </c>
      <c r="C89" s="85">
        <v>2923855.3062915779</v>
      </c>
      <c r="D89" s="85">
        <v>2004</v>
      </c>
      <c r="E89" s="20"/>
      <c r="F89" s="54" t="s">
        <v>69</v>
      </c>
      <c r="G89" s="51">
        <v>2588</v>
      </c>
      <c r="H89" s="51">
        <v>2914183.13127195</v>
      </c>
      <c r="I89" s="55">
        <v>1965</v>
      </c>
      <c r="K89" s="101" t="s">
        <v>69</v>
      </c>
      <c r="L89" s="99">
        <v>0.14799072642967537</v>
      </c>
      <c r="M89" s="99">
        <v>3.3190004141594454E-3</v>
      </c>
      <c r="N89" s="99">
        <v>1.984732824427482E-2</v>
      </c>
      <c r="P89" s="6"/>
      <c r="Q89" s="6"/>
      <c r="R89" s="6"/>
      <c r="S89" s="6"/>
    </row>
    <row r="90" spans="1:19" ht="13.5" thickBot="1" x14ac:dyDescent="0.25">
      <c r="A90" s="91" t="s">
        <v>70</v>
      </c>
      <c r="B90" s="34">
        <v>2971</v>
      </c>
      <c r="C90" s="34">
        <v>2923855.3062915779</v>
      </c>
      <c r="D90" s="35">
        <v>2004</v>
      </c>
      <c r="E90" s="20"/>
      <c r="F90" s="71" t="s">
        <v>70</v>
      </c>
      <c r="G90" s="61">
        <v>2588</v>
      </c>
      <c r="H90" s="61">
        <v>2914183.13127195</v>
      </c>
      <c r="I90" s="62">
        <v>1965</v>
      </c>
      <c r="K90" s="13" t="s">
        <v>70</v>
      </c>
      <c r="L90" s="104">
        <v>0.14799072642967537</v>
      </c>
      <c r="M90" s="104">
        <v>3.3190004141594454E-3</v>
      </c>
      <c r="N90" s="105">
        <v>1.984732824427482E-2</v>
      </c>
    </row>
    <row r="91" spans="1:19" ht="13.5" thickBot="1" x14ac:dyDescent="0.25">
      <c r="B91" s="37"/>
      <c r="C91" s="37"/>
      <c r="D91" s="37"/>
      <c r="E91" s="20"/>
      <c r="F91" s="63"/>
      <c r="G91" s="70"/>
      <c r="H91" s="70"/>
      <c r="I91" s="70"/>
      <c r="L91" s="100"/>
      <c r="M91" s="100"/>
      <c r="N91" s="100"/>
    </row>
    <row r="92" spans="1:19" ht="13.5" thickBot="1" x14ac:dyDescent="0.25">
      <c r="A92" s="92" t="s">
        <v>71</v>
      </c>
      <c r="B92" s="125"/>
      <c r="C92" s="125"/>
      <c r="D92" s="126"/>
      <c r="E92" s="20"/>
      <c r="F92" s="72" t="s">
        <v>71</v>
      </c>
      <c r="G92" s="125"/>
      <c r="H92" s="125"/>
      <c r="I92" s="126"/>
      <c r="K92" s="14" t="s">
        <v>71</v>
      </c>
      <c r="L92" s="125"/>
      <c r="M92" s="125"/>
      <c r="N92" s="126"/>
    </row>
  </sheetData>
  <mergeCells count="1">
    <mergeCell ref="K1:L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18</vt:i4>
      </vt:variant>
      <vt:variant>
        <vt:lpstr>Rangos con nombre</vt:lpstr>
      </vt:variant>
      <vt:variant>
        <vt:i4>3</vt:i4>
      </vt:variant>
    </vt:vector>
  </HeadingPairs>
  <TitlesOfParts>
    <vt:vector size="21" baseType="lpstr">
      <vt:lpstr>Enero 2021</vt:lpstr>
      <vt:lpstr>Febrero 2021</vt:lpstr>
      <vt:lpstr>Marzo 2021</vt:lpstr>
      <vt:lpstr>ITR21</vt:lpstr>
      <vt:lpstr>Abril 2021</vt:lpstr>
      <vt:lpstr>Mayo 2021</vt:lpstr>
      <vt:lpstr>Junio 2021</vt:lpstr>
      <vt:lpstr>IITR21</vt:lpstr>
      <vt:lpstr>Julio 2021</vt:lpstr>
      <vt:lpstr>Agosto 2021</vt:lpstr>
      <vt:lpstr>Septiembre 2021</vt:lpstr>
      <vt:lpstr>IIITR21</vt:lpstr>
      <vt:lpstr>Octubre 2021</vt:lpstr>
      <vt:lpstr>Noviembre 2021</vt:lpstr>
      <vt:lpstr>Diciembre 2021</vt:lpstr>
      <vt:lpstr>IVTR21</vt:lpstr>
      <vt:lpstr>Año 2021</vt:lpstr>
      <vt:lpstr>check</vt:lpstr>
      <vt:lpstr>'Año 2021'!Área_de_impresión</vt:lpstr>
      <vt:lpstr>'Enero 2021'!Área_de_impresión</vt:lpstr>
      <vt:lpstr>'Febrero 2021'!Área_de_impresión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Propietario</dc:creator>
  <cp:lastModifiedBy>asempleo06</cp:lastModifiedBy>
  <cp:lastPrinted>2020-09-28T10:28:07Z</cp:lastPrinted>
  <dcterms:created xsi:type="dcterms:W3CDTF">2017-02-09T17:39:54Z</dcterms:created>
  <dcterms:modified xsi:type="dcterms:W3CDTF">2021-10-28T14:31:05Z</dcterms:modified>
</cp:coreProperties>
</file>